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mailpsuac-my.sharepoint.com/personal/yaowanit_k_psu_ac_th/Documents/ค่าที่ดินอาคารสิ่งก่อสร้าง/ปี 2566/ปรับปรุงห้อง Data center/"/>
    </mc:Choice>
  </mc:AlternateContent>
  <xr:revisionPtr revIDLastSave="0" documentId="8_{EBD61711-C10F-45A3-BE89-1E86031AEB5E}" xr6:coauthVersionLast="47" xr6:coauthVersionMax="47" xr10:uidLastSave="{00000000-0000-0000-0000-000000000000}"/>
  <bookViews>
    <workbookView xWindow="-120" yWindow="-120" windowWidth="24240" windowHeight="13020" tabRatio="908" xr2:uid="{00000000-000D-0000-FFFF-FFFF00000000}"/>
  </bookViews>
  <sheets>
    <sheet name="ปร6" sheetId="4" r:id="rId1"/>
    <sheet name="ปร5(ครุภัณฑ์)" sheetId="3" r:id="rId2"/>
    <sheet name="ปร5(ปรับปรุง)" sheetId="24" r:id="rId3"/>
    <sheet name="ปร4(ปรับปรุง)" sheetId="8" r:id="rId4"/>
    <sheet name="ปร4(ปรับปรุง)-1.1" sheetId="9" r:id="rId5"/>
    <sheet name="ปร4(ปรับปรุง)-1.2" sheetId="10" r:id="rId6"/>
    <sheet name="ปร4(ปรับปรุง)-1.3" sheetId="29" r:id="rId7"/>
    <sheet name="ปร4(ปรับปรุง)-1.4" sheetId="30" r:id="rId8"/>
    <sheet name="ปร4(ปรับปรุง)-1.5" sheetId="31" r:id="rId9"/>
    <sheet name="ปร4(ปรับปรุง)-1.6" sheetId="32" r:id="rId10"/>
    <sheet name="ปร4(ปรับปรุง)-1.7" sheetId="33" r:id="rId11"/>
    <sheet name="ปร4(ปรับปรุง)-1.8" sheetId="34" r:id="rId12"/>
    <sheet name="ปร4(ปรับปรุง)-1.9" sheetId="20" r:id="rId13"/>
    <sheet name="ปร4(ปรับปรุง)-1.10" sheetId="21" r:id="rId14"/>
    <sheet name="ปร4(ครุภัณฑ์)" sheetId="23" r:id="rId15"/>
    <sheet name="ปร4(ครุภัณฑ์)-2.1" sheetId="11" r:id="rId16"/>
    <sheet name="ปร4(ครุภัณฑ์)-2.2" sheetId="12" r:id="rId17"/>
    <sheet name="ปร4(ครุภัณฑ์)-2.3" sheetId="22" r:id="rId18"/>
    <sheet name="ปร4(ครุภัณฑ์)-2.4" sheetId="13" r:id="rId19"/>
    <sheet name="ปร4(ครุภัณฑ์)-2.5" sheetId="25" r:id="rId20"/>
  </sheets>
  <definedNames>
    <definedName name="_xlnm.Print_Area" localSheetId="1">'ปร5(ครุภัณฑ์)'!$A$1:$F$37</definedName>
    <definedName name="_xlnm.Print_Area" localSheetId="2">'ปร5(ปรับปรุง)'!$A$1:$F$37</definedName>
    <definedName name="_xlnm.Print_Area" localSheetId="0">ปร6!$A$1:$D$31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5" l="1"/>
  <c r="H11" i="25"/>
  <c r="H14" i="34" l="1"/>
  <c r="F14" i="34"/>
  <c r="H13" i="34"/>
  <c r="F13" i="34"/>
  <c r="H12" i="34"/>
  <c r="F12" i="34"/>
  <c r="H11" i="34"/>
  <c r="F11" i="34"/>
  <c r="H20" i="33"/>
  <c r="F20" i="33"/>
  <c r="H19" i="33"/>
  <c r="F19" i="33"/>
  <c r="H18" i="33"/>
  <c r="F18" i="33"/>
  <c r="I18" i="33" s="1"/>
  <c r="H17" i="33"/>
  <c r="F17" i="33"/>
  <c r="I17" i="33" s="1"/>
  <c r="H16" i="33"/>
  <c r="F16" i="33"/>
  <c r="I16" i="33" s="1"/>
  <c r="H15" i="33"/>
  <c r="F15" i="33"/>
  <c r="I15" i="33" s="1"/>
  <c r="H14" i="33"/>
  <c r="F14" i="33"/>
  <c r="I14" i="33" s="1"/>
  <c r="H13" i="33"/>
  <c r="F13" i="33"/>
  <c r="I13" i="33" s="1"/>
  <c r="H12" i="33"/>
  <c r="F12" i="33"/>
  <c r="I12" i="33" s="1"/>
  <c r="H11" i="33"/>
  <c r="F11" i="33"/>
  <c r="I11" i="33" s="1"/>
  <c r="H19" i="32"/>
  <c r="F19" i="32"/>
  <c r="I19" i="32" s="1"/>
  <c r="H18" i="32"/>
  <c r="F18" i="32"/>
  <c r="H17" i="32"/>
  <c r="F17" i="32"/>
  <c r="H12" i="32"/>
  <c r="F12" i="32"/>
  <c r="H11" i="32"/>
  <c r="F11" i="32"/>
  <c r="I11" i="32" s="1"/>
  <c r="H18" i="31"/>
  <c r="F18" i="31"/>
  <c r="H17" i="31"/>
  <c r="F17" i="31"/>
  <c r="H16" i="31"/>
  <c r="F16" i="31"/>
  <c r="I16" i="31" s="1"/>
  <c r="H15" i="31"/>
  <c r="F15" i="31"/>
  <c r="I15" i="31" s="1"/>
  <c r="H14" i="31"/>
  <c r="F14" i="31"/>
  <c r="H13" i="31"/>
  <c r="F13" i="31"/>
  <c r="H12" i="31"/>
  <c r="F12" i="31"/>
  <c r="I12" i="31" s="1"/>
  <c r="H11" i="31"/>
  <c r="F11" i="31"/>
  <c r="I11" i="31" s="1"/>
  <c r="H10" i="31"/>
  <c r="F10" i="31"/>
  <c r="H100" i="30"/>
  <c r="F100" i="30"/>
  <c r="H85" i="30"/>
  <c r="F85" i="30"/>
  <c r="I85" i="30" s="1"/>
  <c r="H84" i="30"/>
  <c r="F84" i="30"/>
  <c r="H83" i="30"/>
  <c r="F83" i="30"/>
  <c r="H82" i="30"/>
  <c r="F82" i="30"/>
  <c r="I82" i="30" s="1"/>
  <c r="H81" i="30"/>
  <c r="F81" i="30"/>
  <c r="I81" i="30" s="1"/>
  <c r="H80" i="30"/>
  <c r="F80" i="30"/>
  <c r="H79" i="30"/>
  <c r="F79" i="30"/>
  <c r="H75" i="30"/>
  <c r="F75" i="30"/>
  <c r="H74" i="30"/>
  <c r="F74" i="30"/>
  <c r="I74" i="30" s="1"/>
  <c r="H73" i="30"/>
  <c r="F73" i="30"/>
  <c r="H72" i="30"/>
  <c r="F72" i="30"/>
  <c r="I72" i="30" s="1"/>
  <c r="H71" i="30"/>
  <c r="H70" i="30"/>
  <c r="F70" i="30"/>
  <c r="I70" i="30" s="1"/>
  <c r="H69" i="30"/>
  <c r="F69" i="30"/>
  <c r="I69" i="30" s="1"/>
  <c r="H56" i="30"/>
  <c r="F56" i="30"/>
  <c r="H55" i="30"/>
  <c r="F55" i="30"/>
  <c r="H54" i="30"/>
  <c r="F54" i="30"/>
  <c r="H50" i="30"/>
  <c r="F50" i="30"/>
  <c r="H49" i="30"/>
  <c r="F49" i="30"/>
  <c r="I49" i="30" s="1"/>
  <c r="H46" i="30"/>
  <c r="F46" i="30"/>
  <c r="H45" i="30"/>
  <c r="F45" i="30"/>
  <c r="H44" i="30"/>
  <c r="F44" i="30"/>
  <c r="H39" i="30"/>
  <c r="F39" i="30"/>
  <c r="H26" i="30"/>
  <c r="F26" i="30"/>
  <c r="H25" i="30"/>
  <c r="F25" i="30"/>
  <c r="I25" i="30" s="1"/>
  <c r="H22" i="30"/>
  <c r="F22" i="30"/>
  <c r="H21" i="30"/>
  <c r="F21" i="30"/>
  <c r="I21" i="30" s="1"/>
  <c r="H18" i="30"/>
  <c r="F18" i="30"/>
  <c r="H17" i="30"/>
  <c r="F17" i="30"/>
  <c r="H14" i="30"/>
  <c r="F14" i="30"/>
  <c r="I14" i="30" s="1"/>
  <c r="H13" i="30"/>
  <c r="F13" i="30"/>
  <c r="H12" i="30"/>
  <c r="F12" i="30"/>
  <c r="H18" i="29"/>
  <c r="F18" i="29"/>
  <c r="H13" i="29"/>
  <c r="F13" i="29"/>
  <c r="H12" i="29"/>
  <c r="F12" i="29"/>
  <c r="H11" i="29"/>
  <c r="F11" i="29"/>
  <c r="I19" i="33" l="1"/>
  <c r="I14" i="31"/>
  <c r="I17" i="31"/>
  <c r="I13" i="31"/>
  <c r="I73" i="30"/>
  <c r="I75" i="30"/>
  <c r="I46" i="30"/>
  <c r="I12" i="30"/>
  <c r="I14" i="34"/>
  <c r="I18" i="32"/>
  <c r="I18" i="31"/>
  <c r="I83" i="30"/>
  <c r="I80" i="30"/>
  <c r="I79" i="30"/>
  <c r="I84" i="30"/>
  <c r="I39" i="30"/>
  <c r="I50" i="30"/>
  <c r="I56" i="30"/>
  <c r="I44" i="30"/>
  <c r="I54" i="30"/>
  <c r="I17" i="30"/>
  <c r="I26" i="30"/>
  <c r="I18" i="30"/>
  <c r="I18" i="29"/>
  <c r="I20" i="29" s="1"/>
  <c r="I13" i="29"/>
  <c r="I12" i="32"/>
  <c r="I14" i="32" s="1"/>
  <c r="I11" i="34"/>
  <c r="I17" i="32"/>
  <c r="I21" i="32" s="1"/>
  <c r="I13" i="34"/>
  <c r="I10" i="31"/>
  <c r="I100" i="30"/>
  <c r="I101" i="30" s="1"/>
  <c r="I51" i="30"/>
  <c r="I12" i="34"/>
  <c r="I11" i="29"/>
  <c r="I13" i="30"/>
  <c r="I40" i="30" s="1"/>
  <c r="I22" i="30"/>
  <c r="I45" i="30"/>
  <c r="I55" i="30"/>
  <c r="I76" i="30" s="1"/>
  <c r="I20" i="33"/>
  <c r="I22" i="33" s="1"/>
  <c r="I12" i="29"/>
  <c r="F71" i="30"/>
  <c r="I71" i="30" s="1"/>
  <c r="I16" i="34" l="1"/>
  <c r="I18" i="34" s="1"/>
  <c r="I23" i="32"/>
  <c r="I15" i="8" s="1"/>
  <c r="I20" i="31"/>
  <c r="I14" i="8" s="1"/>
  <c r="I86" i="30"/>
  <c r="I15" i="29"/>
  <c r="I22" i="29"/>
  <c r="I103" i="30"/>
  <c r="I13" i="8" s="1"/>
  <c r="I17" i="8"/>
  <c r="I16" i="8"/>
  <c r="I12" i="8"/>
  <c r="F69" i="20" l="1"/>
  <c r="H140" i="10" l="1"/>
  <c r="F140" i="10"/>
  <c r="I140" i="10" l="1"/>
  <c r="H15" i="13"/>
  <c r="F15" i="13" l="1"/>
  <c r="I15" i="13" s="1"/>
  <c r="H193" i="10"/>
  <c r="F193" i="10"/>
  <c r="H13" i="10"/>
  <c r="H12" i="10"/>
  <c r="F13" i="10"/>
  <c r="F12" i="10"/>
  <c r="H20" i="9"/>
  <c r="F20" i="9"/>
  <c r="F12" i="9"/>
  <c r="I193" i="10" l="1"/>
  <c r="I13" i="10"/>
  <c r="I20" i="9"/>
  <c r="I12" i="10"/>
  <c r="F16" i="25"/>
  <c r="I16" i="25" s="1"/>
  <c r="I18" i="25" s="1"/>
  <c r="F11" i="25"/>
  <c r="I11" i="25" l="1"/>
  <c r="I13" i="25" s="1"/>
  <c r="I20" i="25" s="1"/>
  <c r="H14" i="13"/>
  <c r="F14" i="13"/>
  <c r="I14" i="13" s="1"/>
  <c r="H13" i="13"/>
  <c r="F13" i="13"/>
  <c r="I13" i="13" s="1"/>
  <c r="H12" i="13"/>
  <c r="F12" i="13"/>
  <c r="H11" i="13"/>
  <c r="F11" i="13"/>
  <c r="I11" i="13" s="1"/>
  <c r="H10" i="22"/>
  <c r="F10" i="22"/>
  <c r="I10" i="22" s="1"/>
  <c r="I12" i="22" s="1"/>
  <c r="I14" i="22" s="1"/>
  <c r="I12" i="23" s="1"/>
  <c r="H11" i="12"/>
  <c r="F11" i="12"/>
  <c r="I11" i="12" s="1"/>
  <c r="I13" i="12" s="1"/>
  <c r="I15" i="12" s="1"/>
  <c r="I11" i="23" s="1"/>
  <c r="H16" i="11"/>
  <c r="F16" i="11"/>
  <c r="I16" i="11" s="1"/>
  <c r="I18" i="11" s="1"/>
  <c r="H11" i="11"/>
  <c r="F11" i="11"/>
  <c r="I11" i="11" s="1"/>
  <c r="I13" i="11" s="1"/>
  <c r="H10" i="21"/>
  <c r="F10" i="21"/>
  <c r="H99" i="20"/>
  <c r="F99" i="20"/>
  <c r="H98" i="20"/>
  <c r="F98" i="20"/>
  <c r="H97" i="20"/>
  <c r="F97" i="20"/>
  <c r="H81" i="20"/>
  <c r="F81" i="20"/>
  <c r="I81" i="20" s="1"/>
  <c r="H80" i="20"/>
  <c r="F80" i="20"/>
  <c r="H79" i="20"/>
  <c r="F79" i="20"/>
  <c r="H73" i="20"/>
  <c r="F73" i="20"/>
  <c r="H78" i="20"/>
  <c r="F78" i="20"/>
  <c r="H72" i="20"/>
  <c r="F72" i="20"/>
  <c r="H77" i="20"/>
  <c r="F77" i="20"/>
  <c r="H71" i="20"/>
  <c r="F71" i="20"/>
  <c r="H76" i="20"/>
  <c r="F76" i="20"/>
  <c r="I76" i="20" s="1"/>
  <c r="H70" i="20"/>
  <c r="F70" i="20"/>
  <c r="H75" i="20"/>
  <c r="F75" i="20"/>
  <c r="I75" i="20" s="1"/>
  <c r="H69" i="20"/>
  <c r="I69" i="20" s="1"/>
  <c r="I77" i="20" l="1"/>
  <c r="I78" i="20"/>
  <c r="I79" i="20"/>
  <c r="I97" i="20"/>
  <c r="I10" i="21"/>
  <c r="I12" i="21" s="1"/>
  <c r="I19" i="8" s="1"/>
  <c r="I20" i="11"/>
  <c r="I70" i="20"/>
  <c r="I71" i="20"/>
  <c r="I72" i="20"/>
  <c r="I73" i="20"/>
  <c r="I98" i="20"/>
  <c r="I99" i="20"/>
  <c r="I80" i="20"/>
  <c r="I14" i="23"/>
  <c r="I12" i="13"/>
  <c r="I17" i="13" s="1"/>
  <c r="H52" i="20"/>
  <c r="F52" i="20"/>
  <c r="H51" i="20"/>
  <c r="F51" i="20"/>
  <c r="H49" i="20"/>
  <c r="F49" i="20"/>
  <c r="H48" i="20"/>
  <c r="F48" i="20"/>
  <c r="H47" i="20"/>
  <c r="F47" i="20"/>
  <c r="H46" i="20"/>
  <c r="F46" i="20"/>
  <c r="H50" i="20"/>
  <c r="F50" i="20"/>
  <c r="H44" i="20"/>
  <c r="F44" i="20"/>
  <c r="H43" i="20"/>
  <c r="F43" i="20"/>
  <c r="H42" i="20"/>
  <c r="F42" i="20"/>
  <c r="H41" i="20"/>
  <c r="F41" i="20"/>
  <c r="H40" i="20"/>
  <c r="F40" i="20"/>
  <c r="H22" i="20"/>
  <c r="F22" i="20"/>
  <c r="H21" i="20"/>
  <c r="F21" i="20"/>
  <c r="H20" i="20"/>
  <c r="F20" i="20"/>
  <c r="H19" i="20"/>
  <c r="F19" i="20"/>
  <c r="H18" i="20"/>
  <c r="F18" i="20"/>
  <c r="H17" i="20"/>
  <c r="F17" i="20"/>
  <c r="H16" i="20"/>
  <c r="F16" i="20"/>
  <c r="H15" i="20"/>
  <c r="F15" i="20"/>
  <c r="H14" i="20"/>
  <c r="F14" i="20"/>
  <c r="H13" i="20"/>
  <c r="F13" i="20"/>
  <c r="H12" i="20"/>
  <c r="F12" i="20"/>
  <c r="I101" i="20" l="1"/>
  <c r="I12" i="20"/>
  <c r="I14" i="20"/>
  <c r="I83" i="20"/>
  <c r="I19" i="13"/>
  <c r="I13" i="23"/>
  <c r="I51" i="20"/>
  <c r="I20" i="20"/>
  <c r="I16" i="20"/>
  <c r="I18" i="20"/>
  <c r="I22" i="20"/>
  <c r="I41" i="20"/>
  <c r="I43" i="20"/>
  <c r="I50" i="20"/>
  <c r="I47" i="20"/>
  <c r="I49" i="20"/>
  <c r="I52" i="20"/>
  <c r="I13" i="20"/>
  <c r="I15" i="20"/>
  <c r="I17" i="20"/>
  <c r="I19" i="20"/>
  <c r="I21" i="20"/>
  <c r="I40" i="20"/>
  <c r="I42" i="20"/>
  <c r="I44" i="20"/>
  <c r="I46" i="20"/>
  <c r="I48" i="20"/>
  <c r="H197" i="10"/>
  <c r="F197" i="10"/>
  <c r="H196" i="10"/>
  <c r="F196" i="10"/>
  <c r="I196" i="10" s="1"/>
  <c r="H195" i="10"/>
  <c r="F195" i="10"/>
  <c r="H194" i="10"/>
  <c r="F194" i="10"/>
  <c r="H189" i="10"/>
  <c r="F189" i="10"/>
  <c r="H188" i="10"/>
  <c r="F188" i="10"/>
  <c r="I188" i="10" s="1"/>
  <c r="H187" i="10"/>
  <c r="F187" i="10"/>
  <c r="I187" i="10" s="1"/>
  <c r="H186" i="10"/>
  <c r="F186" i="10"/>
  <c r="H184" i="10"/>
  <c r="F184" i="10"/>
  <c r="I184" i="10" s="1"/>
  <c r="H170" i="10"/>
  <c r="F170" i="10"/>
  <c r="H169" i="10"/>
  <c r="F169" i="10"/>
  <c r="H163" i="10"/>
  <c r="F163" i="10"/>
  <c r="H162" i="10"/>
  <c r="F162" i="10"/>
  <c r="H160" i="10"/>
  <c r="F160" i="10"/>
  <c r="H159" i="10"/>
  <c r="F159" i="10"/>
  <c r="H158" i="10"/>
  <c r="F158" i="10"/>
  <c r="H157" i="10"/>
  <c r="F157" i="10"/>
  <c r="H154" i="10"/>
  <c r="F154" i="10"/>
  <c r="H135" i="10"/>
  <c r="F135" i="10"/>
  <c r="I135" i="10" s="1"/>
  <c r="H134" i="10"/>
  <c r="F134" i="10"/>
  <c r="H133" i="10"/>
  <c r="F133" i="10"/>
  <c r="I133" i="10" s="1"/>
  <c r="H132" i="10"/>
  <c r="F132" i="10"/>
  <c r="I132" i="10" s="1"/>
  <c r="H129" i="10"/>
  <c r="F129" i="10"/>
  <c r="H128" i="10"/>
  <c r="F128" i="10"/>
  <c r="I128" i="10" s="1"/>
  <c r="H127" i="10"/>
  <c r="F127" i="10"/>
  <c r="H126" i="10"/>
  <c r="F126" i="10"/>
  <c r="I126" i="10" s="1"/>
  <c r="H112" i="10"/>
  <c r="F112" i="10"/>
  <c r="I112" i="10" s="1"/>
  <c r="H111" i="10"/>
  <c r="F111" i="10"/>
  <c r="H110" i="10"/>
  <c r="F110" i="10"/>
  <c r="H109" i="10"/>
  <c r="F109" i="10"/>
  <c r="I109" i="10" s="1"/>
  <c r="H106" i="10"/>
  <c r="F106" i="10"/>
  <c r="H105" i="10"/>
  <c r="F105" i="10"/>
  <c r="I105" i="10" s="1"/>
  <c r="H104" i="10"/>
  <c r="F104" i="10"/>
  <c r="H103" i="10"/>
  <c r="F103" i="10"/>
  <c r="H100" i="10"/>
  <c r="F100" i="10"/>
  <c r="I100" i="10" s="1"/>
  <c r="H99" i="10"/>
  <c r="F99" i="10"/>
  <c r="H98" i="10"/>
  <c r="F98" i="10"/>
  <c r="I98" i="10" s="1"/>
  <c r="H97" i="10"/>
  <c r="F97" i="10"/>
  <c r="H83" i="10"/>
  <c r="F83" i="10"/>
  <c r="I83" i="10" s="1"/>
  <c r="H82" i="10"/>
  <c r="F82" i="10"/>
  <c r="H81" i="10"/>
  <c r="F81" i="10"/>
  <c r="H80" i="10"/>
  <c r="F80" i="10"/>
  <c r="I80" i="10" s="1"/>
  <c r="H77" i="10"/>
  <c r="F77" i="10"/>
  <c r="H76" i="10"/>
  <c r="F76" i="10"/>
  <c r="I76" i="10" s="1"/>
  <c r="H75" i="10"/>
  <c r="F75" i="10"/>
  <c r="H74" i="10"/>
  <c r="F74" i="10"/>
  <c r="I74" i="10" s="1"/>
  <c r="H71" i="10"/>
  <c r="F71" i="10"/>
  <c r="I71" i="10" s="1"/>
  <c r="H70" i="10"/>
  <c r="F70" i="10"/>
  <c r="H69" i="10"/>
  <c r="F69" i="10"/>
  <c r="I69" i="10" s="1"/>
  <c r="H68" i="10"/>
  <c r="F68" i="10"/>
  <c r="H54" i="10"/>
  <c r="F54" i="10"/>
  <c r="H53" i="10"/>
  <c r="F53" i="10"/>
  <c r="H52" i="10"/>
  <c r="F52" i="10"/>
  <c r="H45" i="10"/>
  <c r="F45" i="10"/>
  <c r="H44" i="10"/>
  <c r="F44" i="10"/>
  <c r="I44" i="10" s="1"/>
  <c r="H43" i="10"/>
  <c r="F43" i="10"/>
  <c r="I43" i="10" s="1"/>
  <c r="H42" i="10"/>
  <c r="F42" i="10"/>
  <c r="I42" i="10" s="1"/>
  <c r="H40" i="10"/>
  <c r="F40" i="10"/>
  <c r="H39" i="10"/>
  <c r="F39" i="10"/>
  <c r="H25" i="10"/>
  <c r="F25" i="10"/>
  <c r="I25" i="10" s="1"/>
  <c r="H24" i="10"/>
  <c r="F24" i="10"/>
  <c r="I24" i="10" s="1"/>
  <c r="H21" i="10"/>
  <c r="F21" i="10"/>
  <c r="I21" i="10" s="1"/>
  <c r="H20" i="10"/>
  <c r="F20" i="10"/>
  <c r="H19" i="10"/>
  <c r="F19" i="10"/>
  <c r="H18" i="10"/>
  <c r="F18" i="10"/>
  <c r="H17" i="10"/>
  <c r="F17" i="10"/>
  <c r="I17" i="10" s="1"/>
  <c r="H16" i="10"/>
  <c r="F16" i="10"/>
  <c r="H53" i="9"/>
  <c r="F53" i="9"/>
  <c r="H52" i="9"/>
  <c r="F52" i="9"/>
  <c r="H51" i="9"/>
  <c r="F51" i="9"/>
  <c r="H50" i="9"/>
  <c r="F50" i="9"/>
  <c r="H49" i="9"/>
  <c r="F49" i="9"/>
  <c r="I49" i="9" s="1"/>
  <c r="H48" i="9"/>
  <c r="F48" i="9"/>
  <c r="H44" i="9"/>
  <c r="I44" i="9" s="1"/>
  <c r="I45" i="9" s="1"/>
  <c r="H40" i="9"/>
  <c r="F40" i="9"/>
  <c r="H39" i="9"/>
  <c r="F39" i="9"/>
  <c r="I39" i="9" s="1"/>
  <c r="H24" i="9"/>
  <c r="F24" i="9"/>
  <c r="H23" i="9"/>
  <c r="F23" i="9"/>
  <c r="I23" i="9" s="1"/>
  <c r="H22" i="9"/>
  <c r="F22" i="9"/>
  <c r="H21" i="9"/>
  <c r="F21" i="9"/>
  <c r="H16" i="9"/>
  <c r="F16" i="9"/>
  <c r="H15" i="9"/>
  <c r="F15" i="9"/>
  <c r="I15" i="9" s="1"/>
  <c r="H14" i="9"/>
  <c r="F14" i="9"/>
  <c r="H13" i="9"/>
  <c r="F13" i="9"/>
  <c r="H12" i="9"/>
  <c r="I12" i="9" s="1"/>
  <c r="H11" i="9"/>
  <c r="F11" i="9"/>
  <c r="I127" i="10" l="1"/>
  <c r="I106" i="10"/>
  <c r="I81" i="10"/>
  <c r="I18" i="10"/>
  <c r="I24" i="9"/>
  <c r="I14" i="9"/>
  <c r="I54" i="20"/>
  <c r="I24" i="20"/>
  <c r="I194" i="10"/>
  <c r="I189" i="10"/>
  <c r="I170" i="10"/>
  <c r="I99" i="10"/>
  <c r="I103" i="10"/>
  <c r="I110" i="10"/>
  <c r="I68" i="10"/>
  <c r="I75" i="10"/>
  <c r="I82" i="10"/>
  <c r="I39" i="10"/>
  <c r="I45" i="10"/>
  <c r="I19" i="10"/>
  <c r="I52" i="9"/>
  <c r="I21" i="9"/>
  <c r="I22" i="9"/>
  <c r="I16" i="9"/>
  <c r="I11" i="9"/>
  <c r="I13" i="9"/>
  <c r="I169" i="10"/>
  <c r="I197" i="10"/>
  <c r="I50" i="9"/>
  <c r="I134" i="10"/>
  <c r="I51" i="9"/>
  <c r="I40" i="9"/>
  <c r="I41" i="9" s="1"/>
  <c r="I48" i="9"/>
  <c r="I20" i="10"/>
  <c r="I40" i="10"/>
  <c r="I70" i="10"/>
  <c r="I77" i="10"/>
  <c r="I97" i="10"/>
  <c r="I104" i="10"/>
  <c r="I111" i="10"/>
  <c r="I129" i="10"/>
  <c r="I186" i="10"/>
  <c r="I195" i="10"/>
  <c r="I53" i="9"/>
  <c r="I16" i="10"/>
  <c r="I53" i="10"/>
  <c r="I154" i="10"/>
  <c r="I158" i="10"/>
  <c r="I163" i="10"/>
  <c r="I162" i="10"/>
  <c r="I52" i="10"/>
  <c r="I54" i="10"/>
  <c r="I157" i="10"/>
  <c r="I159" i="10"/>
  <c r="I160" i="10"/>
  <c r="I198" i="10" l="1"/>
  <c r="I17" i="9"/>
  <c r="I25" i="9"/>
  <c r="I103" i="20"/>
  <c r="I18" i="8" s="1"/>
  <c r="I54" i="9"/>
  <c r="H168" i="10"/>
  <c r="I168" i="10" s="1"/>
  <c r="I190" i="10" s="1"/>
  <c r="I67" i="9" l="1"/>
  <c r="F46" i="10" l="1"/>
  <c r="H46" i="10"/>
  <c r="H51" i="10"/>
  <c r="F51" i="10"/>
  <c r="H161" i="10"/>
  <c r="F161" i="10"/>
  <c r="I46" i="10" l="1"/>
  <c r="I47" i="10" s="1"/>
  <c r="I161" i="10"/>
  <c r="I164" i="10" s="1"/>
  <c r="I51" i="10"/>
  <c r="I136" i="10" s="1"/>
  <c r="I199" i="10" l="1"/>
  <c r="I11" i="8" s="1"/>
  <c r="I10" i="23" l="1"/>
  <c r="I26" i="23" s="1"/>
  <c r="C14" i="3" l="1"/>
  <c r="E14" i="3" l="1"/>
  <c r="E20" i="3" s="1"/>
  <c r="E21" i="3" s="1"/>
  <c r="C22" i="3" s="1"/>
  <c r="I10" i="8"/>
  <c r="I26" i="8" s="1"/>
  <c r="C14" i="24" l="1"/>
  <c r="E14" i="24" l="1"/>
  <c r="E20" i="24" s="1"/>
  <c r="E21" i="24" s="1"/>
  <c r="C22" i="24" s="1"/>
  <c r="C17" i="4" l="1"/>
  <c r="B18" i="4" s="1"/>
</calcChain>
</file>

<file path=xl/sharedStrings.xml><?xml version="1.0" encoding="utf-8"?>
<sst xmlns="http://schemas.openxmlformats.org/spreadsheetml/2006/main" count="1577" uniqueCount="466">
  <si>
    <t>รายการ</t>
  </si>
  <si>
    <t>ลำดับที่</t>
  </si>
  <si>
    <t>จำนวน</t>
  </si>
  <si>
    <t>หน่วย</t>
  </si>
  <si>
    <t>ค่าแรงงาน</t>
  </si>
  <si>
    <t>หมายเหตุ</t>
  </si>
  <si>
    <t>ราคาต่อหน่วย</t>
  </si>
  <si>
    <t>จำนวนเงิน</t>
  </si>
  <si>
    <t>ตร.ม.</t>
  </si>
  <si>
    <t>แบบ ปร.4</t>
  </si>
  <si>
    <t xml:space="preserve">       แผ่นที่       1      /</t>
  </si>
  <si>
    <t>รายการประมาณราคาค่าก่อสร้าง</t>
  </si>
  <si>
    <t>สถานที่ก่อสร้าง</t>
  </si>
  <si>
    <t>มหาวิทยาลัยสงขลานครินทร์วิทยาเขตตรัง</t>
  </si>
  <si>
    <t xml:space="preserve">แบบเลขที่    </t>
  </si>
  <si>
    <t>รายการเลขที่</t>
  </si>
  <si>
    <t>ฝ่าย / งาน</t>
  </si>
  <si>
    <t>ส่วน</t>
  </si>
  <si>
    <t>ประมาณการโดย</t>
  </si>
  <si>
    <t>ราคาวัสดุสิ่งของ</t>
  </si>
  <si>
    <t>ค่าวัสดุและแรงงาน</t>
  </si>
  <si>
    <t xml:space="preserve">หมายเหตุ : </t>
  </si>
  <si>
    <t>ราคาวัสดุเป็นราคาที่ไม่ได้รวมภาษีมูลค่าเพิ่ม 7 %</t>
  </si>
  <si>
    <t xml:space="preserve">       แผ่นที่       2      /</t>
  </si>
  <si>
    <t>แบบ ปร.5</t>
  </si>
  <si>
    <t>สรุปผลการประมาณราคาค่าก่อสร้าง</t>
  </si>
  <si>
    <t>ส่วนราชการ                  ฝ่าย / งาน</t>
  </si>
  <si>
    <t>ประเภท</t>
  </si>
  <si>
    <t xml:space="preserve">เจ้าของ   </t>
  </si>
  <si>
    <t>หน่วยงานออกแบบแปลนและรายการ</t>
  </si>
  <si>
    <t>ประมาณราคาตามแบบ  ปร.4</t>
  </si>
  <si>
    <t>แผ่น</t>
  </si>
  <si>
    <t>พ.ศ.</t>
  </si>
  <si>
    <t>ค่าวัสดุ</t>
  </si>
  <si>
    <t>Factor F</t>
  </si>
  <si>
    <t>ค่าก่อสร้างทั้งหมด</t>
  </si>
  <si>
    <t>รวมเป็นเงิน (บาท)</t>
  </si>
  <si>
    <t>ประเภทงานอาคาร</t>
  </si>
  <si>
    <t>เงื่อนไข</t>
  </si>
  <si>
    <t>เงินจ่ายล่วงหน้า.............0.........%</t>
  </si>
  <si>
    <t>เงินประกันผลงานหัก........0.........%</t>
  </si>
  <si>
    <t>ภาษีมูลค่าเพิ่ม.................7.........%</t>
  </si>
  <si>
    <t>สรุป</t>
  </si>
  <si>
    <t>รวมค่างานก่อสร้างเป็นเงินทั้งสิ้น</t>
  </si>
  <si>
    <t>คิดเป็นเงินประมาณ</t>
  </si>
  <si>
    <t>ตัวอักษร</t>
  </si>
  <si>
    <t>ขนาดหรือพื้นที่งาน</t>
  </si>
  <si>
    <t>เฉลี่ยราคาประมาณ</t>
  </si>
  <si>
    <t>บาท / ตร.ม.</t>
  </si>
  <si>
    <t>แบบ  ปร.6</t>
  </si>
  <si>
    <t>แผ่นที่      1</t>
  </si>
  <si>
    <t>แบบเลขที่</t>
  </si>
  <si>
    <t>รวมค่าก่อสร้าง</t>
  </si>
  <si>
    <t>(บาท)</t>
  </si>
  <si>
    <t>รวมค่าก่อสร้าง (ราคากลาง)  เป็นเงินทั้งสิ้น</t>
  </si>
  <si>
    <t xml:space="preserve">       แผ่นที่       3      /</t>
  </si>
  <si>
    <t xml:space="preserve">เมื่อวันที่    </t>
  </si>
  <si>
    <t>ผู้เสนอราคาต้องเป็นผู้รับผิดชอบในการตรวจสอบรูปแบบ  การถอดแบบและการคำนวณราคาในแต่ละรายการของงานจ้างเอง  และจะกล่าวอ้างหรือนำรายละเอียดประมาณราคาของมหาวิทยาลัย มาปฏิเสธความรับผิดชอบหรือเรียกร้องค่าก่อสร้างเพิ่มเติมภายหลังไม่ได้</t>
  </si>
  <si>
    <t xml:space="preserve">       แผ่นที่       4      /</t>
  </si>
  <si>
    <t xml:space="preserve">       แผ่นที่       5      /</t>
  </si>
  <si>
    <t xml:space="preserve">       แผ่นที่       6      /</t>
  </si>
  <si>
    <t xml:space="preserve">       แผ่นที่       7      /</t>
  </si>
  <si>
    <t xml:space="preserve">       แผ่นที่       8      /</t>
  </si>
  <si>
    <t xml:space="preserve">       แผ่นที่       9      /</t>
  </si>
  <si>
    <t xml:space="preserve">ประมาณราคาเมื่อวันที่ </t>
  </si>
  <si>
    <t>ปรับปรุงห้องพร้อมครุภัณฑ์ระบบห้องศูนย์กลางข้อมูลวิทยาเขตตรัง 1 งาน</t>
  </si>
  <si>
    <t>งานกั้นห้องและติดตั้งพื้นยกสำเร็จรูป(Raised Floor System)</t>
  </si>
  <si>
    <t>งานติดตั้งระบบไฟฟ้า(Electrical System)</t>
  </si>
  <si>
    <t>ระบบสำรองไฟฟ้าต่อเนื่อง(UPS System)</t>
  </si>
  <si>
    <t>job</t>
  </si>
  <si>
    <t>sq.m.</t>
  </si>
  <si>
    <t>Return Air Grill</t>
  </si>
  <si>
    <t>DOOR</t>
  </si>
  <si>
    <t>set</t>
  </si>
  <si>
    <t xml:space="preserve">เอกสารประมาณราคางานปรับปรุงห้องพร้อมครุภัณฑ์ระบบห้องศูนย์กลางข้อมูลวิทยาเขตตรัง 1 งาน Bill Of Quanlity รายละเอียดการประมาณราคาปริมาณวัสดุและค่าแรงของแต่ละรายการโดยละเอียดทั้งหมดไม่ถือเป็นข้อผูกพันที่ผู้เสนอราคาจะต้องพิจารณาหรือปฏิบัติตามนั้น </t>
  </si>
  <si>
    <t>WALL FINISHING</t>
  </si>
  <si>
    <t>RAISED FLOOR</t>
  </si>
  <si>
    <t>Panel Lifter</t>
  </si>
  <si>
    <t>รวมงานกั้นห้องและติดตั้งพื้นยกสำเร็จรูป(Raised Floor System)</t>
  </si>
  <si>
    <t>ELECTRICAL CABINET</t>
  </si>
  <si>
    <t>ESDB Cabinet</t>
  </si>
  <si>
    <t>UDB-A Cabinet</t>
  </si>
  <si>
    <t>UDB-B Cabinet</t>
  </si>
  <si>
    <t>MAIN FEEDER</t>
  </si>
  <si>
    <t>Main Electrical Terminal Box - ESDB</t>
  </si>
  <si>
    <t>m.</t>
  </si>
  <si>
    <t xml:space="preserve">IEC01 25 sq.mm. </t>
  </si>
  <si>
    <t>Fitting, Support and accessories</t>
  </si>
  <si>
    <t>lot</t>
  </si>
  <si>
    <t>ESDB-UPS-A-UDB-A</t>
  </si>
  <si>
    <t>IEC01 16 sq.mm.</t>
  </si>
  <si>
    <t>ESDB-UDB-A</t>
  </si>
  <si>
    <t>ESDB-UPS-B-UDB-B</t>
  </si>
  <si>
    <t>ESDB-UDB-B</t>
  </si>
  <si>
    <t>ESDB-ELP</t>
  </si>
  <si>
    <t>IEC01 6 sq.mm.</t>
  </si>
  <si>
    <t>Wireway 100x100 mm. (Epoxy with Polyester powder)</t>
  </si>
  <si>
    <t>EMT 1-1/4"</t>
  </si>
  <si>
    <t>UDB-A-PDU-A</t>
  </si>
  <si>
    <t>Wireway 100x50 mm. (Epoxy with Polyester powder)</t>
  </si>
  <si>
    <t>UDB-B-PDU-B</t>
  </si>
  <si>
    <t>POWER OUTLET</t>
  </si>
  <si>
    <t>Duplex receptacle 16A</t>
  </si>
  <si>
    <t xml:space="preserve">Digital meter (KWH,V,KW,A,KVAR,PF,F,THD)      </t>
  </si>
  <si>
    <t>MCCB 3P 250AT IC&gt;=25KA</t>
  </si>
  <si>
    <t>MCCB 3P 50AT IC&gt;=25KA</t>
  </si>
  <si>
    <t>Cabinet &amp; Accessories &amp; Fabrication</t>
  </si>
  <si>
    <t>Load center 24 ckt with MCCB 3P 50 AT</t>
  </si>
  <si>
    <t>Miniature 1P 16A IC&gt;=6KA</t>
  </si>
  <si>
    <t>Miniature 1P 32A IC&gt;=6KA</t>
  </si>
  <si>
    <t>RACEWAY &amp; CABLE</t>
  </si>
  <si>
    <t>IEC01 2.5 sq.mm.</t>
  </si>
  <si>
    <t>VCT 2C-6,G-6 sq.mm.</t>
  </si>
  <si>
    <t>EMT 1/2"</t>
  </si>
  <si>
    <t>Wireway 300x100 mm. (Epoxy with Polyester powder)</t>
  </si>
  <si>
    <t>Fitting, Support &amp; accessories</t>
  </si>
  <si>
    <t>LIGHTING</t>
  </si>
  <si>
    <t>Emergency light 2x9W 2hr. (LED)</t>
  </si>
  <si>
    <t>Exit sign</t>
  </si>
  <si>
    <t>SWITCH</t>
  </si>
  <si>
    <t>Single pole switch</t>
  </si>
  <si>
    <t>GROUND SYSTEM</t>
  </si>
  <si>
    <t>Bare Copper 16 sq.mm.</t>
  </si>
  <si>
    <t>U Clamp</t>
  </si>
  <si>
    <t>Accessories</t>
  </si>
  <si>
    <t xml:space="preserve">       แผ่นที่       10      /</t>
  </si>
  <si>
    <t xml:space="preserve">       แผ่นที่       11      /</t>
  </si>
  <si>
    <t xml:space="preserve">       แผ่นที่       13      /</t>
  </si>
  <si>
    <t xml:space="preserve">       แผ่นที่       14      /</t>
  </si>
  <si>
    <t xml:space="preserve">       แผ่นที่       15      /</t>
  </si>
  <si>
    <t xml:space="preserve">       แผ่นที่       16      /</t>
  </si>
  <si>
    <t xml:space="preserve">       แผ่นที่       19      /</t>
  </si>
  <si>
    <t xml:space="preserve">       แผ่นที่       22      /</t>
  </si>
  <si>
    <t xml:space="preserve">       แผ่นที่       23      /</t>
  </si>
  <si>
    <t xml:space="preserve">       แผ่นที่       24      /</t>
  </si>
  <si>
    <t>OTHER</t>
  </si>
  <si>
    <t>WALL &amp; WINDOW</t>
  </si>
  <si>
    <t>รวมงานติดตั้งระบบไฟฟ้า(Electrical System)</t>
  </si>
  <si>
    <t>2.1.1</t>
  </si>
  <si>
    <t>2.1.2</t>
  </si>
  <si>
    <t>2.2.1</t>
  </si>
  <si>
    <t>LOAD CENTER</t>
  </si>
  <si>
    <t>รวมMAIN FEEDER</t>
  </si>
  <si>
    <t>รวมPOWER OUTLET</t>
  </si>
  <si>
    <t>OUTLET</t>
  </si>
  <si>
    <t>LIGHTING FIXTURE</t>
  </si>
  <si>
    <t>2.4.1</t>
  </si>
  <si>
    <t>รวมLIGHTING</t>
  </si>
  <si>
    <t>UPS</t>
  </si>
  <si>
    <t>BATTERY</t>
  </si>
  <si>
    <t>รวมระบบสำรองไฟฟ้าต่อเนื่อง(UPS System)</t>
  </si>
  <si>
    <t>Share Load Support UPS Battery @ 300 kg/Sq.m</t>
  </si>
  <si>
    <t>รวมUPS</t>
  </si>
  <si>
    <t>ea</t>
  </si>
  <si>
    <t>รวมBATTERY</t>
  </si>
  <si>
    <t>PIPING</t>
  </si>
  <si>
    <t>Dia 1-1/8" Type L</t>
  </si>
  <si>
    <t>Dia 3/4" Type L</t>
  </si>
  <si>
    <t>Fitting Support and accessories</t>
  </si>
  <si>
    <t>CONDENSATE DRAIN PIPE</t>
  </si>
  <si>
    <t>Dia 2" PVC Class 13.5</t>
  </si>
  <si>
    <t>MAKE UP WATER PIPE</t>
  </si>
  <si>
    <t>Dia 1/2" Galvanized steel pipe (BS-M)</t>
  </si>
  <si>
    <t>For Cleaning</t>
  </si>
  <si>
    <t>Ball valve 1/2"</t>
  </si>
  <si>
    <t>REFRIGERANT PIPE</t>
  </si>
  <si>
    <t>Dia 1-1/8"  3/4" thk.</t>
  </si>
  <si>
    <t>Dia 3/4"  3/4" thk.</t>
  </si>
  <si>
    <t>Adhesive</t>
  </si>
  <si>
    <t>Dia 2"  1/2" thk.</t>
  </si>
  <si>
    <t>CABLE &amp; CONDUIT</t>
  </si>
  <si>
    <t>IEC-01 4 sq.mm.</t>
  </si>
  <si>
    <t>IEC-01 2.5 sq.mm.</t>
  </si>
  <si>
    <t>IMC 1/2"</t>
  </si>
  <si>
    <t>Support and accessories</t>
  </si>
  <si>
    <t>Box EE and outlet</t>
  </si>
  <si>
    <t>EQUIPMENT</t>
  </si>
  <si>
    <t>Y Strainer 1/2"</t>
  </si>
  <si>
    <t>MCB 1P 16 A, IC 5 kA</t>
  </si>
  <si>
    <t>R407C</t>
  </si>
  <si>
    <t>kg.</t>
  </si>
  <si>
    <t>Phase Protection &amp; Relay</t>
  </si>
  <si>
    <t>FCU Support</t>
  </si>
  <si>
    <t>CDU Support</t>
  </si>
  <si>
    <t>Cement Support นอกอาคารชั้น 1</t>
  </si>
  <si>
    <t>รวมOTHER</t>
  </si>
  <si>
    <t>ตู้Rack ขนาด 42U</t>
  </si>
  <si>
    <t>ตู้</t>
  </si>
  <si>
    <t>รวมตู้Rack ขนาด 42U</t>
  </si>
  <si>
    <t>ชุด</t>
  </si>
  <si>
    <t>อุปกรณ์ตรวจจับควันไฟความไวสูง</t>
  </si>
  <si>
    <t>Cabinet w/power supply &amp; accessories</t>
  </si>
  <si>
    <t>Sampling pipe (Return Air)</t>
  </si>
  <si>
    <t>ASD Control Panel</t>
  </si>
  <si>
    <t>รวมอุปกรณ์ตรวจจับควันไฟความไวสูง</t>
  </si>
  <si>
    <t>อุปกรณ์ควบคุม(Controller)</t>
  </si>
  <si>
    <t>สายตรวจจับ(Sensing Cable)</t>
  </si>
  <si>
    <t>Waterleak Detector</t>
  </si>
  <si>
    <t>Sensing cable</t>
  </si>
  <si>
    <t>Communication cable</t>
  </si>
  <si>
    <t>รวมอุปกรณ์ควบคุม(Controller)</t>
  </si>
  <si>
    <t>รวมสายตรวจจับ(Sensing Cable)</t>
  </si>
  <si>
    <t>กุญแจตัดกลอนและเพลท</t>
  </si>
  <si>
    <t>Magnetic door lock 600 lbs.</t>
  </si>
  <si>
    <t>Exit  Push  Button</t>
  </si>
  <si>
    <t>Card Model</t>
  </si>
  <si>
    <t>Door Contact</t>
  </si>
  <si>
    <t>Power Supply and outlet</t>
  </si>
  <si>
    <t>Break glass manual release</t>
  </si>
  <si>
    <t>อุปกรณ์ควบคุมการผ่านเข้าออกอัตโนมัติ</t>
  </si>
  <si>
    <t>Releasing Control Panel</t>
  </si>
  <si>
    <t>Battery Back-Up 24 Hour.</t>
  </si>
  <si>
    <t>Photoelectric Smoke Detector w/LED</t>
  </si>
  <si>
    <t>Pull Station (Manual)</t>
  </si>
  <si>
    <t>Bell , 92 db.@10ft.</t>
  </si>
  <si>
    <t>Warning Sign</t>
  </si>
  <si>
    <t>งานเคลื่อนย้ายและติดตั้งอุปกรณ์เครือข่าย</t>
  </si>
  <si>
    <t>Power receptacle 32A 2P+E (Female)</t>
  </si>
  <si>
    <t>Flexible 1/2"</t>
  </si>
  <si>
    <t>รวมGROUND SYSTEM</t>
  </si>
  <si>
    <t>รวมELECTRICAL CABINET</t>
  </si>
  <si>
    <t>PRECISION AIR</t>
  </si>
  <si>
    <t>INSULATOR</t>
  </si>
  <si>
    <t>รวมPIPING</t>
  </si>
  <si>
    <t>รวมINSULATOR</t>
  </si>
  <si>
    <t>รวมCABLE &amp; CONDUIT</t>
  </si>
  <si>
    <t>รวมEQUIPMENT</t>
  </si>
  <si>
    <t>รวมงานเคลื่อนย้ายและติดตั้งอุปกรณ์เครือข่าย</t>
  </si>
  <si>
    <t>WALL กำหนด FLOOR to Ceiling 3.5 m Demolish existing wall window</t>
  </si>
  <si>
    <t>Double Steel Door ((0.80+0.80)x2.20m.)</t>
  </si>
  <si>
    <t>Accessories สถาปัตยกรรม</t>
  </si>
  <si>
    <t>Perforate Panel without damper</t>
  </si>
  <si>
    <t>Miniature 1P 20A IC&gt;=6KA</t>
  </si>
  <si>
    <t>ESDB-CRAC-1,CRAC-2,CRAC-3</t>
  </si>
  <si>
    <t>IEC01 4 sq.mm.</t>
  </si>
  <si>
    <t>2 Amp Coil Supervisory Module</t>
  </si>
  <si>
    <t>ตู้Rack 42U ชนิดที่1 800x1100mm 42U</t>
  </si>
  <si>
    <t>ตู้Rack 42U ชนิดที่2 600x1100mm 42U</t>
  </si>
  <si>
    <t>Bank Panel 1U, Black</t>
  </si>
  <si>
    <t>Fiber Cable Indoor/Outdoor 24 core, SM OS2, LSZH</t>
  </si>
  <si>
    <t>m</t>
  </si>
  <si>
    <t>IMC 1"</t>
  </si>
  <si>
    <t>Test</t>
  </si>
  <si>
    <t>core</t>
  </si>
  <si>
    <t>Splice Fiber</t>
  </si>
  <si>
    <t>RACK#1 - RACK#11(24 Core/rack)</t>
  </si>
  <si>
    <t>12-MPO/F to 12-MPO/F Cable, 12 core, Singlemode,LSZH, Type A, 20m.</t>
  </si>
  <si>
    <t>RACK#6 - RACK#11(24 core/rack)</t>
  </si>
  <si>
    <t>Test MPO</t>
  </si>
  <si>
    <t>RACK#1 - RACK#11(24 port/rack)</t>
  </si>
  <si>
    <t>CAT 6A, CMR, 23AWG Blue</t>
  </si>
  <si>
    <t>Patch Panel, CAT6A Unloaded, Front 1U, Black</t>
  </si>
  <si>
    <t>Cable Management 1U</t>
  </si>
  <si>
    <t>สายสัญญาณสายทองแดงแบบตีเกลียว</t>
  </si>
  <si>
    <t>สายสัญญาณใยแก้วนำแสง(Fiber Optic)</t>
  </si>
  <si>
    <t>RACK#6 - RACK#11(24 port/rack)</t>
  </si>
  <si>
    <t>Test UTP</t>
  </si>
  <si>
    <t>WIREWAY AND CONDUIT</t>
  </si>
  <si>
    <t xml:space="preserve">Cable Basket 100x500mm </t>
  </si>
  <si>
    <t>รวมสายสัญญาณสายทองแดงแบบตีเกลียว</t>
  </si>
  <si>
    <t>รวมWIREWAY AND CONDUIT</t>
  </si>
  <si>
    <t>ระบบ</t>
  </si>
  <si>
    <t>รวม WALL &amp; WINDOW</t>
  </si>
  <si>
    <t>รวม DOOR</t>
  </si>
  <si>
    <t>รวม RAISED FLOOR</t>
  </si>
  <si>
    <t>รวม WALL FINISHING</t>
  </si>
  <si>
    <t xml:space="preserve">       แผ่นที่       18      /</t>
  </si>
  <si>
    <t xml:space="preserve">       แผ่นที่       25      /</t>
  </si>
  <si>
    <t xml:space="preserve">       แผ่นที่       26      /</t>
  </si>
  <si>
    <t xml:space="preserve">       แผ่นที่       27      /</t>
  </si>
  <si>
    <t xml:space="preserve">       แผ่นที่       28      /</t>
  </si>
  <si>
    <t>เหมา</t>
  </si>
  <si>
    <t>Piping, fitting, support &amp; Accessory</t>
  </si>
  <si>
    <t>W1</t>
  </si>
  <si>
    <t>W2</t>
  </si>
  <si>
    <t>W3</t>
  </si>
  <si>
    <t>W4</t>
  </si>
  <si>
    <t>W5</t>
  </si>
  <si>
    <t>D1</t>
  </si>
  <si>
    <t>D2</t>
  </si>
  <si>
    <t>D3</t>
  </si>
  <si>
    <t>D4</t>
  </si>
  <si>
    <t>D5</t>
  </si>
  <si>
    <t>CEILING</t>
  </si>
  <si>
    <t>รวม CEILING</t>
  </si>
  <si>
    <t>C1</t>
  </si>
  <si>
    <t>ของเดิม</t>
  </si>
  <si>
    <t>Blank Adapter Plate</t>
  </si>
  <si>
    <t>Module MPO-6 LC Quad SM Type A</t>
  </si>
  <si>
    <t>RJ45 Modular Jack Cat6A, Blue</t>
  </si>
  <si>
    <t>Cable Ladder 100x500mm (HDG)</t>
  </si>
  <si>
    <t>Horn/Strobe 87db.@10ft.</t>
  </si>
  <si>
    <t>String</t>
  </si>
  <si>
    <t>Lightweight Cement 600x600 mm. with HPL finishing, Bolt stringer ประมาณ</t>
  </si>
  <si>
    <t>Insulation 1" thk ประมาณ</t>
  </si>
  <si>
    <t>Emulsion paint ทาสีในอาคาร ประมาณ</t>
  </si>
  <si>
    <t>Fiber Cement board w/metal stud 8 mm (Smart Board) ประมาณ</t>
  </si>
  <si>
    <t>Metal Cage(Expanded Metal #22.0x50.8mm. Thk 3.2mm.) ประมาณ</t>
  </si>
  <si>
    <t>Light Wight Brick ปิดช่องหน้าต่างและประตู รวมทำ เสาเอ็นทับหลัง ประมาณ</t>
  </si>
  <si>
    <t xml:space="preserve">       แผ่นที่       20      /</t>
  </si>
  <si>
    <t xml:space="preserve">       แผ่นที่       21      /</t>
  </si>
  <si>
    <t>1.1.1</t>
  </si>
  <si>
    <t>1.1.2</t>
  </si>
  <si>
    <t>1.1.3</t>
  </si>
  <si>
    <t>1.1.4</t>
  </si>
  <si>
    <t>1.1.5</t>
  </si>
  <si>
    <t>1.2.1</t>
  </si>
  <si>
    <t>1.2.1.1</t>
  </si>
  <si>
    <t>1.2.1.2</t>
  </si>
  <si>
    <t>1.2.1.3</t>
  </si>
  <si>
    <t>1.2.1.4</t>
  </si>
  <si>
    <t>1.2.2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</si>
  <si>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</si>
  <si>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</si>
  <si>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</si>
  <si>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</si>
  <si>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</si>
  <si>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</si>
  <si>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</si>
  <si>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</si>
  <si>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</si>
  <si>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1.2.3</t>
  </si>
  <si>
    <t>1.2.3.1</t>
  </si>
  <si>
    <t>1.2.3.2</t>
  </si>
  <si>
    <t>1.2.4</t>
  </si>
  <si>
    <t>1.2.4.1</t>
  </si>
  <si>
    <t>1.2.4.2</t>
  </si>
  <si>
    <t>1.2.4.3</t>
  </si>
  <si>
    <t>1.2.5</t>
  </si>
  <si>
    <t>1.4.1</t>
  </si>
  <si>
    <t>1.3.1</t>
  </si>
  <si>
    <t>1.3.2</t>
  </si>
  <si>
    <t>1.3.3</t>
  </si>
  <si>
    <t>2.5.1</t>
  </si>
  <si>
    <t>ประเภทงานครุภัณฑ์</t>
  </si>
  <si>
    <t>ครุภัณฑ์ระบบห้องศูนย์กลางข้อมูล</t>
  </si>
  <si>
    <t>งานปรับปรุงห้องศูนย์กลางข้อมูล</t>
  </si>
  <si>
    <t>รวมราคางานปรับปรุงห้องศูนย์กลางข้อมูล</t>
  </si>
  <si>
    <t>รวมราคาครุภัณฑ์ระบบห้องศูนย์กลางข้อมูล</t>
  </si>
  <si>
    <t>1U, 6Snap-In Rack Mount Enclosure</t>
  </si>
  <si>
    <t>12F LC Snap-In Adapter Plate</t>
  </si>
  <si>
    <t xml:space="preserve">LC Pigtail </t>
  </si>
  <si>
    <t>LC-LC Duplex Patch Cord Singlemode (OS2) 3 m</t>
  </si>
  <si>
    <t>Cable Management (Horizontal) 1 U</t>
  </si>
  <si>
    <t>UTP Cat6A Patch Cord 3 meter</t>
  </si>
  <si>
    <t>Battery Kit &amp; Test Load</t>
  </si>
  <si>
    <t>PDU 1P 32A, 20 Outlet</t>
  </si>
  <si>
    <t>งานปรับปรุงห้องพร้อมครุภัณฑ์ระบบห้องศูนย์กลางข้อมูลวิทยาเขตตรัง 1 งาน</t>
  </si>
  <si>
    <t xml:space="preserve">       แผ่นที่       29      /</t>
  </si>
  <si>
    <t>เดือน</t>
  </si>
  <si>
    <t>ระบบกล้องโทรทัศน์วงจรปิด(CCTV)</t>
  </si>
  <si>
    <t>กล้องวงจรปิด</t>
  </si>
  <si>
    <t>รวมกล้องวงจรปิด</t>
  </si>
  <si>
    <t>รวมระบบกล้องโทรทัศน์วงจรปิด(CCTV)</t>
  </si>
  <si>
    <r>
      <t xml:space="preserve">สถานทีก่อสร้าง                             </t>
    </r>
    <r>
      <rPr>
        <b/>
        <sz val="14"/>
        <rFont val="TH SarabunPSK"/>
        <family val="2"/>
      </rPr>
      <t>มหาวิทยาลัยสงขลานครินทร์วิทยาเขตตรัง</t>
    </r>
  </si>
  <si>
    <r>
      <t xml:space="preserve">                         </t>
    </r>
    <r>
      <rPr>
        <b/>
        <sz val="14"/>
        <color indexed="9"/>
        <rFont val="TH SarabunPSK"/>
        <family val="2"/>
      </rPr>
      <t xml:space="preserve">17  /   2550 </t>
    </r>
    <r>
      <rPr>
        <b/>
        <sz val="14"/>
        <rFont val="TH SarabunPSK"/>
        <family val="2"/>
      </rPr>
      <t xml:space="preserve">                                          </t>
    </r>
    <r>
      <rPr>
        <sz val="14"/>
        <rFont val="TH SarabunPSK"/>
        <family val="2"/>
      </rPr>
      <t>รายการเลขที่</t>
    </r>
  </si>
  <si>
    <r>
      <t xml:space="preserve">สถานที่ก่อสร้าง    </t>
    </r>
    <r>
      <rPr>
        <b/>
        <sz val="14"/>
        <rFont val="TH SarabunPSK"/>
        <family val="2"/>
      </rPr>
      <t>มหาวิทยาลัยสงขลานครินทร์วิทยาเขตตรัง</t>
    </r>
  </si>
  <si>
    <r>
      <t xml:space="preserve">แบบเลขที่              </t>
    </r>
    <r>
      <rPr>
        <b/>
        <sz val="14"/>
        <rFont val="TH SarabunPSK"/>
        <family val="2"/>
      </rPr>
      <t xml:space="preserve"> </t>
    </r>
  </si>
  <si>
    <t>รวม PRECISION AIR</t>
  </si>
  <si>
    <t>TERMINAL BOX Cabinet</t>
  </si>
  <si>
    <t>MCCB 3P 250AT</t>
  </si>
  <si>
    <t>Cabinet &amp; Accessaries</t>
  </si>
  <si>
    <t>MCCB 3P 80AT IC&gt;=25KA</t>
  </si>
  <si>
    <t>IEC01 50 sq.mm.</t>
  </si>
  <si>
    <t>IEC01 35 sq.mm.</t>
  </si>
  <si>
    <t>UPS Tower 40kVA/kW with SNMP CARD</t>
  </si>
  <si>
    <t>เครื่่องปรับอากาศ ขนาด 35 kW , Hotgas reheat, หม้อต้ม 8 kg/hr, Down Flow</t>
  </si>
  <si>
    <t xml:space="preserve">       แผ่นที่       12      /</t>
  </si>
  <si>
    <t>รวมสายสัญญาณใยแก้วนำแสงห้อง DATA CENTER ใหม่</t>
  </si>
  <si>
    <t>Load center 30 ckt with MCCB 3P 80 AT</t>
  </si>
  <si>
    <t>IEC01 10 sq.mm.</t>
  </si>
  <si>
    <t>1U, 4Snap-In Rack Mount Enclosure</t>
  </si>
  <si>
    <t>Battery 12V</t>
  </si>
  <si>
    <t>ดอกเบี้ยเงินกู้..................6.........%</t>
  </si>
  <si>
    <r>
      <t xml:space="preserve">พ.ศ.  </t>
    </r>
    <r>
      <rPr>
        <b/>
        <sz val="14"/>
        <rFont val="TH SarabunPSK"/>
        <family val="2"/>
      </rPr>
      <t>2566</t>
    </r>
  </si>
  <si>
    <r>
      <t xml:space="preserve">ประมาณการเมื่อวันที่           </t>
    </r>
    <r>
      <rPr>
        <b/>
        <sz val="14"/>
        <rFont val="TH SarabunPSK"/>
        <family val="2"/>
      </rPr>
      <t xml:space="preserve">                </t>
    </r>
    <r>
      <rPr>
        <sz val="14"/>
        <rFont val="TH SarabunPSK"/>
        <family val="2"/>
      </rPr>
      <t xml:space="preserve">เดือน            </t>
    </r>
    <r>
      <rPr>
        <b/>
        <sz val="14"/>
        <rFont val="TH SarabunPSK"/>
        <family val="2"/>
      </rPr>
      <t xml:space="preserve">                  </t>
    </r>
    <r>
      <rPr>
        <sz val="14"/>
        <rFont val="TH SarabunPSK"/>
        <family val="2"/>
      </rPr>
      <t xml:space="preserve">พ.ศ.    </t>
    </r>
    <r>
      <rPr>
        <b/>
        <sz val="14"/>
        <rFont val="TH SarabunPSK"/>
        <family val="2"/>
      </rPr>
      <t>2566</t>
    </r>
  </si>
  <si>
    <t>T-Bar 60x120 cm. (acoustic board)(ย้าย T-Bar เดิม)</t>
  </si>
  <si>
    <t>REFRIGERANT PIPE @ 15 m</t>
  </si>
  <si>
    <t xml:space="preserve">อุปกรณ์บันทึกภาพผ่านเครือข่าย (Network Video Recorder) แบบ 8 ช่อง </t>
  </si>
  <si>
    <t>รวมระบบเฝ้าดูและแจ้งเตือนอัตโนมัติ</t>
  </si>
  <si>
    <t>ระบบเฝ้าดูและแจ้งเตือนอัตโนมัติ (Environment Monitoring System)</t>
  </si>
  <si>
    <t>ระบบกล้องโทรทัศน์วงจรปิด(CCTV System)</t>
  </si>
  <si>
    <t>Surge protection (120 kA 3 Phase)</t>
  </si>
  <si>
    <t>ห้องเก็บควมเย็น(Cold containment aisles) และตู้ Rack ขนาด 42U</t>
  </si>
  <si>
    <t>CV-1C-120 sq.mm.</t>
  </si>
  <si>
    <t>งานติดตั้งระบบสำรองไฟฟ้าต่อเนื่อง(UPS System)</t>
  </si>
  <si>
    <t>รวมงานติดตั้งระบบสำรองไฟฟ้าต่อเนื่อง(UPS System)</t>
  </si>
  <si>
    <t>1.4.1.1</t>
  </si>
  <si>
    <t>1.4.1.2</t>
  </si>
  <si>
    <t>1.4.1.3</t>
  </si>
  <si>
    <t>1.4.1.4</t>
  </si>
  <si>
    <t>1.4.2</t>
  </si>
  <si>
    <t>1.4.2.1</t>
  </si>
  <si>
    <t>1.4.2.2</t>
  </si>
  <si>
    <t>1.4.3</t>
  </si>
  <si>
    <t>1.4.4</t>
  </si>
  <si>
    <t>1.4.5</t>
  </si>
  <si>
    <t>งานติดตั้งระบบป้องกันอัคคีภัย(Fire Alarm System)</t>
  </si>
  <si>
    <t>รวมงานติดตั้งระบบป้องกันอัคคีภัย(Fire Alarm System)</t>
  </si>
  <si>
    <t>1.6.1</t>
  </si>
  <si>
    <t>1.6.2</t>
  </si>
  <si>
    <t>งานติดตั้งระบบตรวจจับการรั่วซึมของน้ำ(Water Leak Detector System)</t>
  </si>
  <si>
    <t>รวมงานติดตั้งระบบตรวจจับการรั่วซึมของน้ำ(Water Leak Detector System)</t>
  </si>
  <si>
    <t>1.7.1</t>
  </si>
  <si>
    <t>งานติดตั้งระบบควบคุมการผ่านเข้าออกอัตโนมัติ(Access Control System)</t>
  </si>
  <si>
    <t>รวมงานติดตั้งระบบควบคุมการผ่านเข้าออกอัตโนมัติ(Access Control System)</t>
  </si>
  <si>
    <t>1.8.1</t>
  </si>
  <si>
    <t>งานติดตั้งระบบตรวจจับควันไฟความไวสูง(Aspiration Smoke Detector System)</t>
  </si>
  <si>
    <t>รวมงานติดตั้งระบบตรวจจับควันไฟความไวสูง(Aspiration Smoke Detector System)</t>
  </si>
  <si>
    <t>ระบบเฝ้าดูและแจ้งเตือนอัตโนมัติ(พร้อมติดตั้งและทดสอบระบบ)</t>
  </si>
  <si>
    <t>รวมระบบเฝ้าดูและแจ้งเตือนอัตโนมัติ (Environment Monitoring System)</t>
  </si>
  <si>
    <t>2.3.1</t>
  </si>
  <si>
    <t>ห้องเก็บความเย็น(CONTAINMENT)</t>
  </si>
  <si>
    <t>2.5.2</t>
  </si>
  <si>
    <t>อุปกรณ์บันทึกภาพผ่านเครือข่าย (Network Video Recorder)</t>
  </si>
  <si>
    <t>รวมอุปกรณ์บันทึกภาพผ่านเครือข่าย (Network Video Recorder)</t>
  </si>
  <si>
    <t>กล้องวงจรปิดแบบ IP Camera แบบ Fix Dome (พร้อมติดตั้งและทดสอบระบบ)</t>
  </si>
  <si>
    <t>งานติตตั้งระบบป้องกันอัคคีภัย(Fire Alarm System)</t>
  </si>
  <si>
    <t>งานติตตั้งระบบตรวจจับการรั่วซึมของน้ำ(Water Leak Detector System)</t>
  </si>
  <si>
    <t>งานติตตั้งระบบควบคุมการผ่านเข้าออกอัตโนมัติ(Access Control System)</t>
  </si>
  <si>
    <t>งานติตตั้งระบบตรวจจับควันไฟความไวสูง(Aspiration Smoke Detector System)</t>
  </si>
  <si>
    <t>งานติตตั้งระบบสายสัญญาณสื่อสารคอมพิวเตอร์(Cabling System)</t>
  </si>
  <si>
    <t>ดอกเบี้ยเงินกู้..............................%</t>
  </si>
  <si>
    <t>1.10</t>
  </si>
  <si>
    <t>1.10.1</t>
  </si>
  <si>
    <t>1.9.1</t>
  </si>
  <si>
    <t>1.9.1.1</t>
  </si>
  <si>
    <t>1.9.1.2</t>
  </si>
  <si>
    <t>1.9.2</t>
  </si>
  <si>
    <t>งานติดตั้งระบบสายสัญญาณสื่อสารคอมพิวเตอร์(Cabling System)</t>
  </si>
  <si>
    <t>รวมงานติดตั้งระบบสายสัญญาณสื่อสารคอมพิวเตอร์(Cabling System)</t>
  </si>
  <si>
    <t>Alu. Sliding Door(1.6x2.20m. #517thk 2mm. Tempered glass 6mm.)</t>
  </si>
  <si>
    <t>Alu. Double Swing Door ((0.60+0.60)x2.20m. #517thk 2mm. Tempered glass 6mm.)</t>
  </si>
  <si>
    <t>Alu. Double Swing Door ((0.80+0.80)x2.20 m. #517thk 2mm. Tempered glass 6mm.)</t>
  </si>
  <si>
    <t>Alu. Single Swing Door (0.9x2.0) #517thk 2mm. Tempered glass 6mm.)</t>
  </si>
  <si>
    <t>ติดตั้งอุปกรณ์</t>
  </si>
  <si>
    <t>Galvanized Steel Checkered Plate thk. 4 mm. Ramp</t>
  </si>
  <si>
    <t>ย้ายตำแหน่งโคมไฟ LED(ของเดิม)</t>
  </si>
  <si>
    <t>ระบบเครื่องปรับอากาศแบบควบคุมอุณหภูมิและความชื้น(Precision Air System)</t>
  </si>
  <si>
    <t>ห้องศูนย์กลางข้อมูลเดิมไปห้องศูนย์กลางข้อมูลใหม่</t>
  </si>
  <si>
    <t>รวมสายสัญญาณใยแก้วนำแสงห้องศูนย์กลางข้อมูลเดิมไปห้องศูนย์กลางข้อมูลใหม่</t>
  </si>
  <si>
    <t>ห้องศูนย์กลางข้อมูลใหม่</t>
  </si>
  <si>
    <t xml:space="preserve">       แผ่นที่       17      /</t>
  </si>
  <si>
    <t xml:space="preserve">       แผ่นที่       30      /</t>
  </si>
  <si>
    <t xml:space="preserve">       แผ่นที่       31      /</t>
  </si>
  <si>
    <t>Accessories&amp;Support</t>
  </si>
  <si>
    <t>Installaion &amp; Accessories</t>
  </si>
  <si>
    <t>งานติดตั้งระบบเครื่องปรับอากาศแบบควบคุมอุณหภูมิและความชื้น(Precision Air System)</t>
  </si>
  <si>
    <t>รวมงานติดตั้งระบบเครื่องปรับอากาศแบบควบคุมอุณหภูมิและความชื้น(Precision Air System)</t>
  </si>
  <si>
    <t>ระบบบริหารจัดการอุปกรณ์ควบคุมการเข้าออกอัตโนมัติ</t>
  </si>
  <si>
    <t>อุปกรณ์ควบคุมการเข้าออกอัตโนมัติ</t>
  </si>
  <si>
    <t>รวมระบบเครื่องปรับอากาศแบบควบคุมอุณหภูมิและความชื้น(Precision Air System)</t>
  </si>
  <si>
    <t>ห้องเก็บความเย็น(Cold containment aisles) และตู้ Rack ขนาด 42U</t>
  </si>
  <si>
    <t>รวมห้องเก็บความเย็น(Cold containment aisles) และตู้ Rack ขนาด 42U</t>
  </si>
  <si>
    <t>ผู้รับจ้าง</t>
  </si>
  <si>
    <t>รายการประมาณการค่าก่อสร้าง งานปรับปรุงห้องพร้อมครุภัณฑ์ระบบห้องศูนย์กลางข้อมูลวิทยาเขตตรัง จำนวน 1 งาน</t>
  </si>
  <si>
    <t xml:space="preserve">       ลงชื่อ..........................................................ผู้เสนอราคา</t>
  </si>
  <si>
    <t>(......................................................)</t>
  </si>
  <si>
    <t>ตำแหน่ง.............................................</t>
  </si>
  <si>
    <t xml:space="preserve">        ลงชื่อ...............................................ผู้เสนอราคา</t>
  </si>
  <si>
    <t>(..............................................)</t>
  </si>
  <si>
    <t>ตำแหน่ง...................................</t>
  </si>
  <si>
    <t>ปรับปรุงห้องพร้อมครุภัณฑ์ระบบห้องศูนย์กลางข้อมูลวิทยาเขตตรัง จำนวน 1 งาน</t>
  </si>
  <si>
    <t>มหาวิทยาลัยสงขลานครินทร์ วิทยาเขตตรัง</t>
  </si>
  <si>
    <t>ปรับปรุงห้องพร้อมครุภัณฑ์ระบบห้องศูนย์กลางข้อมูล วิทยาเขตตรัง 1 งาน</t>
  </si>
  <si>
    <t>มหาวิทยาลัยสงขลานครินทร์  วิทยาเขตตรัง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</si>
</sst>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_-* #,##0\ _р_._-;\-* #,##0\ _р_._-;_-* &quot;-&quot;??\ _р_._-;_-@_-"/>
    <numFmt numFmtId="167" formatCode="* #,##0\ ;\-* #,##0\ ;* &quot;- &quot;;@\ "/>
    <numFmt numFmtId="168" formatCode="&quot;t$&quot;#,##0.00\ ;[Red]&quot;(t$&quot;#,##0.00\)"/>
    <numFmt numFmtId="169" formatCode="* #,##0\ ;\-* #,##0\ ;* \-#\ ;@\ "/>
    <numFmt numFmtId="170" formatCode="_-* #,##0.000000_-;\-* #,##0.000000_-;_-* &quot;-&quot;??_-;_-@_-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6"/>
      <name val="AngsanaUPC"/>
      <family val="1"/>
      <charset val="1"/>
    </font>
    <font>
      <b/>
      <sz val="14"/>
      <name val="TH SarabunPSK"/>
      <family val="2"/>
    </font>
    <font>
      <sz val="14"/>
      <name val="Cordia New"/>
      <family val="2"/>
      <charset val="222"/>
    </font>
    <font>
      <b/>
      <u/>
      <sz val="14"/>
      <name val="TH SarabunPSK"/>
      <family val="2"/>
    </font>
    <font>
      <b/>
      <sz val="13"/>
      <name val="TH SarabunPSK"/>
      <family val="2"/>
    </font>
    <font>
      <b/>
      <sz val="14"/>
      <color indexed="9"/>
      <name val="TH SarabunPSK"/>
      <family val="2"/>
    </font>
    <font>
      <sz val="10.5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0"/>
      <name val="TH SarabunPSK"/>
      <family val="2"/>
    </font>
    <font>
      <sz val="10.5"/>
      <color theme="1"/>
      <name val="TH SarabunPSK"/>
      <family val="2"/>
    </font>
    <font>
      <b/>
      <sz val="10.5"/>
      <color indexed="9"/>
      <name val="TH SarabunPSK"/>
      <family val="2"/>
    </font>
    <font>
      <sz val="14"/>
      <name val="AngsanaUPC"/>
      <family val="1"/>
      <charset val="222"/>
    </font>
    <font>
      <sz val="14"/>
      <color indexed="8"/>
      <name val="EucrosiaUPC"/>
      <family val="2"/>
      <charset val="222"/>
    </font>
    <font>
      <sz val="10"/>
      <name val="Arial"/>
      <family val="2"/>
    </font>
    <font>
      <b/>
      <sz val="13.5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7" fillId="0" borderId="0"/>
    <xf numFmtId="0" fontId="9" fillId="0" borderId="0"/>
    <xf numFmtId="0" fontId="9" fillId="0" borderId="0"/>
    <xf numFmtId="168" fontId="2" fillId="0" borderId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0" fontId="24" fillId="0" borderId="0" applyFont="0" applyFill="0" applyBorder="0" applyAlignment="0" applyProtection="0"/>
    <xf numFmtId="0" fontId="2" fillId="0" borderId="0"/>
    <xf numFmtId="0" fontId="2" fillId="0" borderId="0"/>
  </cellStyleXfs>
  <cellXfs count="251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26" xfId="4" applyFont="1" applyBorder="1" applyAlignment="1">
      <alignment horizontal="center" vertical="center"/>
    </xf>
    <xf numFmtId="49" fontId="8" fillId="0" borderId="26" xfId="0" applyNumberFormat="1" applyFont="1" applyBorder="1" applyAlignment="1">
      <alignment vertical="center"/>
    </xf>
    <xf numFmtId="49" fontId="6" fillId="0" borderId="26" xfId="0" applyNumberFormat="1" applyFont="1" applyBorder="1" applyAlignment="1">
      <alignment vertical="center"/>
    </xf>
    <xf numFmtId="1" fontId="6" fillId="0" borderId="1" xfId="4" applyNumberFormat="1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6" fillId="0" borderId="29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49" fontId="8" fillId="0" borderId="26" xfId="0" applyNumberFormat="1" applyFont="1" applyBorder="1" applyAlignment="1">
      <alignment horizontal="center" vertical="center"/>
    </xf>
    <xf numFmtId="0" fontId="6" fillId="0" borderId="29" xfId="4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4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3" fontId="6" fillId="0" borderId="26" xfId="1" applyFont="1" applyFill="1" applyBorder="1" applyAlignment="1">
      <alignment horizontal="center" vertical="center"/>
    </xf>
    <xf numFmtId="0" fontId="6" fillId="0" borderId="27" xfId="4" applyFont="1" applyBorder="1" applyAlignment="1">
      <alignment horizontal="center" vertical="center"/>
    </xf>
    <xf numFmtId="43" fontId="6" fillId="0" borderId="1" xfId="1" applyFont="1" applyFill="1" applyBorder="1" applyAlignment="1">
      <alignment horizontal="center" vertical="center"/>
    </xf>
    <xf numFmtId="43" fontId="6" fillId="0" borderId="26" xfId="1" applyFont="1" applyFill="1" applyBorder="1" applyAlignment="1">
      <alignment horizontal="left" vertical="center"/>
    </xf>
    <xf numFmtId="43" fontId="6" fillId="0" borderId="29" xfId="1" applyFont="1" applyFill="1" applyBorder="1" applyAlignment="1">
      <alignment horizontal="left" vertical="center"/>
    </xf>
    <xf numFmtId="49" fontId="6" fillId="0" borderId="30" xfId="0" applyNumberFormat="1" applyFont="1" applyBorder="1" applyAlignment="1">
      <alignment vertical="center"/>
    </xf>
    <xf numFmtId="0" fontId="6" fillId="0" borderId="30" xfId="4" applyFont="1" applyBorder="1" applyAlignment="1">
      <alignment horizontal="center" vertical="center"/>
    </xf>
    <xf numFmtId="43" fontId="6" fillId="0" borderId="1" xfId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6" fontId="4" fillId="0" borderId="1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3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0" borderId="29" xfId="0" applyNumberFormat="1" applyFont="1" applyBorder="1" applyAlignment="1">
      <alignment vertical="center"/>
    </xf>
    <xf numFmtId="167" fontId="6" fillId="0" borderId="29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vertical="center"/>
    </xf>
    <xf numFmtId="49" fontId="6" fillId="0" borderId="26" xfId="0" applyNumberFormat="1" applyFont="1" applyBorder="1" applyAlignment="1">
      <alignment horizontal="center" vertical="center"/>
    </xf>
    <xf numFmtId="0" fontId="6" fillId="0" borderId="32" xfId="4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vertical="center"/>
    </xf>
    <xf numFmtId="0" fontId="6" fillId="0" borderId="34" xfId="4" applyFont="1" applyBorder="1" applyAlignment="1">
      <alignment horizontal="center" vertical="center"/>
    </xf>
    <xf numFmtId="43" fontId="6" fillId="0" borderId="5" xfId="1" applyFont="1" applyFill="1" applyBorder="1" applyAlignment="1">
      <alignment horizontal="center" vertical="center"/>
    </xf>
    <xf numFmtId="43" fontId="6" fillId="0" borderId="30" xfId="1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67" fontId="6" fillId="0" borderId="1" xfId="0" applyNumberFormat="1" applyFont="1" applyBorder="1" applyAlignment="1">
      <alignment horizontal="left" vertical="center"/>
    </xf>
    <xf numFmtId="0" fontId="8" fillId="0" borderId="1" xfId="5" applyFont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8" fillId="0" borderId="7" xfId="0" applyFont="1" applyBorder="1" applyAlignment="1">
      <alignment horizontal="center"/>
    </xf>
    <xf numFmtId="0" fontId="6" fillId="0" borderId="19" xfId="0" applyFont="1" applyBorder="1"/>
    <xf numFmtId="0" fontId="8" fillId="0" borderId="2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1" xfId="0" applyFont="1" applyBorder="1"/>
    <xf numFmtId="4" fontId="6" fillId="0" borderId="5" xfId="0" applyNumberFormat="1" applyFont="1" applyBorder="1"/>
    <xf numFmtId="0" fontId="6" fillId="0" borderId="5" xfId="0" applyFont="1" applyBorder="1"/>
    <xf numFmtId="4" fontId="6" fillId="0" borderId="1" xfId="0" applyNumberFormat="1" applyFont="1" applyBorder="1"/>
    <xf numFmtId="0" fontId="8" fillId="0" borderId="1" xfId="0" applyFont="1" applyBorder="1" applyAlignment="1">
      <alignment horizontal="right" vertical="top"/>
    </xf>
    <xf numFmtId="43" fontId="6" fillId="0" borderId="1" xfId="0" applyNumberFormat="1" applyFont="1" applyBorder="1"/>
    <xf numFmtId="0" fontId="8" fillId="0" borderId="25" xfId="0" applyFont="1" applyBorder="1" applyAlignment="1">
      <alignment horizontal="right" vertical="top"/>
    </xf>
    <xf numFmtId="4" fontId="8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right"/>
    </xf>
    <xf numFmtId="0" fontId="13" fillId="0" borderId="0" xfId="0" applyFont="1"/>
    <xf numFmtId="0" fontId="4" fillId="0" borderId="0" xfId="0" applyFont="1"/>
    <xf numFmtId="0" fontId="1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right"/>
    </xf>
    <xf numFmtId="0" fontId="15" fillId="0" borderId="0" xfId="0" applyFont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8" fillId="0" borderId="7" xfId="0" applyFont="1" applyBorder="1"/>
    <xf numFmtId="0" fontId="6" fillId="0" borderId="8" xfId="0" applyFont="1" applyBorder="1"/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" xfId="0" applyFont="1" applyBorder="1"/>
    <xf numFmtId="4" fontId="8" fillId="0" borderId="3" xfId="0" applyNumberFormat="1" applyFont="1" applyBorder="1" applyAlignment="1">
      <alignment horizontal="center"/>
    </xf>
    <xf numFmtId="4" fontId="8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/>
    </xf>
    <xf numFmtId="3" fontId="6" fillId="0" borderId="1" xfId="0" applyNumberFormat="1" applyFont="1" applyBorder="1" applyAlignment="1">
      <alignment horizontal="right" indent="1"/>
    </xf>
    <xf numFmtId="4" fontId="6" fillId="0" borderId="3" xfId="0" applyNumberFormat="1" applyFont="1" applyBorder="1" applyAlignment="1">
      <alignment horizontal="center"/>
    </xf>
    <xf numFmtId="4" fontId="6" fillId="0" borderId="1" xfId="3" applyNumberFormat="1" applyFont="1" applyBorder="1" applyAlignment="1">
      <alignment horizontal="right"/>
    </xf>
    <xf numFmtId="43" fontId="6" fillId="0" borderId="1" xfId="1" applyFont="1" applyFill="1" applyBorder="1"/>
    <xf numFmtId="43" fontId="6" fillId="0" borderId="1" xfId="1" applyFont="1" applyFill="1" applyBorder="1" applyAlignment="1">
      <alignment horizontal="right"/>
    </xf>
    <xf numFmtId="0" fontId="6" fillId="0" borderId="1" xfId="0" quotePrefix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43" fontId="6" fillId="0" borderId="2" xfId="1" applyFont="1" applyFill="1" applyBorder="1"/>
    <xf numFmtId="43" fontId="6" fillId="0" borderId="2" xfId="1" applyFont="1" applyFill="1" applyBorder="1" applyAlignment="1">
      <alignment horizontal="right"/>
    </xf>
    <xf numFmtId="0" fontId="6" fillId="0" borderId="2" xfId="0" applyFont="1" applyBorder="1"/>
    <xf numFmtId="0" fontId="8" fillId="0" borderId="1" xfId="0" quotePrefix="1" applyFont="1" applyBorder="1" applyAlignment="1">
      <alignment horizontal="center"/>
    </xf>
    <xf numFmtId="43" fontId="8" fillId="0" borderId="1" xfId="1" applyFont="1" applyFill="1" applyBorder="1"/>
    <xf numFmtId="0" fontId="8" fillId="0" borderId="5" xfId="0" applyFont="1" applyBorder="1" applyAlignment="1">
      <alignment horizontal="center" vertical="center"/>
    </xf>
    <xf numFmtId="4" fontId="6" fillId="0" borderId="5" xfId="3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43" fontId="6" fillId="0" borderId="0" xfId="0" applyNumberFormat="1" applyFont="1"/>
    <xf numFmtId="43" fontId="6" fillId="0" borderId="5" xfId="1" applyFont="1" applyFill="1" applyBorder="1"/>
    <xf numFmtId="43" fontId="6" fillId="0" borderId="5" xfId="1" applyFont="1" applyFill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/>
    </xf>
    <xf numFmtId="4" fontId="6" fillId="0" borderId="2" xfId="0" applyNumberFormat="1" applyFont="1" applyBorder="1"/>
    <xf numFmtId="4" fontId="6" fillId="0" borderId="2" xfId="3" applyNumberFormat="1" applyFont="1" applyBorder="1" applyAlignment="1">
      <alignment horizontal="right"/>
    </xf>
    <xf numFmtId="0" fontId="8" fillId="0" borderId="7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43" fontId="8" fillId="0" borderId="5" xfId="0" applyNumberFormat="1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43" fontId="16" fillId="0" borderId="1" xfId="1" applyFont="1" applyBorder="1"/>
    <xf numFmtId="49" fontId="8" fillId="0" borderId="1" xfId="0" quotePrefix="1" applyNumberFormat="1" applyFont="1" applyBorder="1" applyAlignment="1" applyProtection="1">
      <alignment horizontal="left"/>
      <protection locked="0"/>
    </xf>
    <xf numFmtId="43" fontId="6" fillId="0" borderId="1" xfId="1" applyFont="1" applyBorder="1"/>
    <xf numFmtId="43" fontId="8" fillId="0" borderId="5" xfId="0" applyNumberFormat="1" applyFont="1" applyBorder="1"/>
    <xf numFmtId="0" fontId="14" fillId="0" borderId="1" xfId="0" applyFont="1" applyBorder="1"/>
    <xf numFmtId="43" fontId="8" fillId="0" borderId="1" xfId="1" applyFont="1" applyBorder="1"/>
    <xf numFmtId="0" fontId="8" fillId="0" borderId="1" xfId="0" quotePrefix="1" applyFont="1" applyBorder="1"/>
    <xf numFmtId="4" fontId="6" fillId="0" borderId="4" xfId="0" applyNumberFormat="1" applyFont="1" applyBorder="1"/>
    <xf numFmtId="0" fontId="8" fillId="0" borderId="2" xfId="0" quotePrefix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3" fontId="6" fillId="0" borderId="13" xfId="1" applyFont="1" applyFill="1" applyBorder="1"/>
    <xf numFmtId="43" fontId="6" fillId="0" borderId="4" xfId="1" applyFont="1" applyFill="1" applyBorder="1"/>
    <xf numFmtId="0" fontId="8" fillId="0" borderId="3" xfId="0" quotePrefix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5" fillId="0" borderId="1" xfId="0" applyFont="1" applyBorder="1"/>
    <xf numFmtId="43" fontId="15" fillId="0" borderId="1" xfId="1" applyFont="1" applyFill="1" applyBorder="1"/>
    <xf numFmtId="43" fontId="6" fillId="0" borderId="4" xfId="0" applyNumberFormat="1" applyFont="1" applyBorder="1"/>
    <xf numFmtId="43" fontId="8" fillId="0" borderId="2" xfId="1" applyFont="1" applyFill="1" applyBorder="1"/>
    <xf numFmtId="43" fontId="6" fillId="0" borderId="1" xfId="1" quotePrefix="1" applyFont="1" applyFill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49" fontId="8" fillId="0" borderId="28" xfId="0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49" fontId="10" fillId="0" borderId="1" xfId="0" quotePrefix="1" applyNumberFormat="1" applyFont="1" applyBorder="1" applyAlignment="1" applyProtection="1">
      <alignment horizontal="left"/>
      <protection locked="0"/>
    </xf>
    <xf numFmtId="0" fontId="6" fillId="0" borderId="26" xfId="6" applyFont="1" applyBorder="1" applyAlignment="1">
      <alignment horizontal="center" vertical="center"/>
    </xf>
    <xf numFmtId="0" fontId="15" fillId="0" borderId="2" xfId="0" applyFont="1" applyBorder="1"/>
    <xf numFmtId="49" fontId="8" fillId="0" borderId="5" xfId="0" quotePrefix="1" applyNumberFormat="1" applyFont="1" applyBorder="1" applyAlignment="1" applyProtection="1">
      <alignment horizontal="left"/>
      <protection locked="0"/>
    </xf>
    <xf numFmtId="0" fontId="6" fillId="0" borderId="33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15" fillId="0" borderId="5" xfId="0" applyFont="1" applyBorder="1"/>
    <xf numFmtId="43" fontId="17" fillId="0" borderId="1" xfId="0" applyNumberFormat="1" applyFont="1" applyBorder="1"/>
    <xf numFmtId="0" fontId="18" fillId="0" borderId="1" xfId="0" applyFont="1" applyBorder="1"/>
    <xf numFmtId="0" fontId="8" fillId="0" borderId="0" xfId="0" applyFont="1"/>
    <xf numFmtId="0" fontId="8" fillId="0" borderId="19" xfId="0" applyFont="1" applyBorder="1"/>
    <xf numFmtId="0" fontId="6" fillId="0" borderId="19" xfId="0" applyFont="1" applyBorder="1" applyAlignment="1">
      <alignment horizontal="center"/>
    </xf>
    <xf numFmtId="0" fontId="6" fillId="0" borderId="20" xfId="0" applyFont="1" applyBorder="1"/>
    <xf numFmtId="0" fontId="8" fillId="0" borderId="20" xfId="0" applyFont="1" applyBorder="1"/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9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0" fontId="6" fillId="0" borderId="24" xfId="0" applyFont="1" applyBorder="1"/>
    <xf numFmtId="0" fontId="6" fillId="0" borderId="3" xfId="0" applyFont="1" applyBorder="1" applyAlignment="1">
      <alignment horizontal="center"/>
    </xf>
    <xf numFmtId="0" fontId="8" fillId="0" borderId="2" xfId="0" applyFont="1" applyBorder="1"/>
    <xf numFmtId="164" fontId="6" fillId="0" borderId="0" xfId="0" applyNumberFormat="1" applyFont="1"/>
    <xf numFmtId="43" fontId="6" fillId="0" borderId="3" xfId="1" applyFont="1" applyBorder="1"/>
    <xf numFmtId="43" fontId="13" fillId="0" borderId="0" xfId="0" applyNumberFormat="1" applyFont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6" fillId="0" borderId="3" xfId="0" applyFont="1" applyBorder="1" applyAlignment="1">
      <alignment horizontal="center" vertical="center"/>
    </xf>
    <xf numFmtId="43" fontId="6" fillId="0" borderId="0" xfId="1" applyFont="1" applyFill="1" applyBorder="1"/>
    <xf numFmtId="49" fontId="6" fillId="0" borderId="1" xfId="0" quotePrefix="1" applyNumberFormat="1" applyFont="1" applyBorder="1" applyAlignment="1" applyProtection="1">
      <alignment horizontal="left"/>
      <protection locked="0"/>
    </xf>
    <xf numFmtId="3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6" fillId="0" borderId="1" xfId="0" quotePrefix="1" applyFont="1" applyBorder="1"/>
    <xf numFmtId="43" fontId="8" fillId="2" borderId="5" xfId="0" applyNumberFormat="1" applyFont="1" applyFill="1" applyBorder="1" applyAlignment="1">
      <alignment horizontal="right"/>
    </xf>
    <xf numFmtId="0" fontId="8" fillId="0" borderId="1" xfId="0" quotePrefix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right"/>
    </xf>
    <xf numFmtId="43" fontId="6" fillId="0" borderId="5" xfId="0" applyNumberFormat="1" applyFont="1" applyBorder="1"/>
    <xf numFmtId="43" fontId="6" fillId="0" borderId="13" xfId="0" applyNumberFormat="1" applyFont="1" applyBorder="1"/>
    <xf numFmtId="43" fontId="6" fillId="0" borderId="13" xfId="0" applyNumberFormat="1" applyFont="1" applyBorder="1" applyAlignment="1">
      <alignment horizontal="right"/>
    </xf>
    <xf numFmtId="169" fontId="6" fillId="0" borderId="26" xfId="7" applyNumberFormat="1" applyFont="1" applyFill="1" applyBorder="1" applyAlignment="1">
      <alignment horizontal="left" vertical="center"/>
    </xf>
    <xf numFmtId="0" fontId="6" fillId="0" borderId="37" xfId="0" applyFont="1" applyBorder="1" applyAlignment="1">
      <alignment horizontal="center" vertical="center"/>
    </xf>
    <xf numFmtId="43" fontId="6" fillId="0" borderId="1" xfId="1" applyFont="1" applyFill="1" applyBorder="1" applyAlignment="1">
      <alignment horizontal="center"/>
    </xf>
    <xf numFmtId="43" fontId="6" fillId="0" borderId="5" xfId="1" applyFont="1" applyFill="1" applyBorder="1" applyAlignment="1">
      <alignment horizontal="center"/>
    </xf>
    <xf numFmtId="43" fontId="16" fillId="0" borderId="1" xfId="1" applyFont="1" applyFill="1" applyBorder="1" applyAlignment="1">
      <alignment horizontal="center"/>
    </xf>
    <xf numFmtId="43" fontId="16" fillId="0" borderId="5" xfId="1" applyFont="1" applyFill="1" applyBorder="1" applyAlignment="1">
      <alignment horizontal="center"/>
    </xf>
    <xf numFmtId="43" fontId="16" fillId="0" borderId="1" xfId="1" applyFont="1" applyFill="1" applyBorder="1"/>
    <xf numFmtId="167" fontId="6" fillId="0" borderId="26" xfId="0" applyNumberFormat="1" applyFont="1" applyBorder="1" applyAlignment="1">
      <alignment horizontal="left" vertical="center"/>
    </xf>
    <xf numFmtId="167" fontId="6" fillId="0" borderId="26" xfId="7" applyNumberFormat="1" applyFont="1" applyFill="1" applyBorder="1" applyAlignment="1">
      <alignment horizontal="left" vertical="center"/>
    </xf>
    <xf numFmtId="0" fontId="6" fillId="0" borderId="4" xfId="0" quotePrefix="1" applyFont="1" applyBorder="1" applyAlignment="1">
      <alignment horizontal="left"/>
    </xf>
    <xf numFmtId="0" fontId="4" fillId="0" borderId="2" xfId="0" applyFont="1" applyBorder="1"/>
    <xf numFmtId="43" fontId="6" fillId="0" borderId="2" xfId="1" quotePrefix="1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6" fillId="0" borderId="29" xfId="5" applyFont="1" applyBorder="1" applyAlignment="1">
      <alignment vertical="center"/>
    </xf>
    <xf numFmtId="3" fontId="6" fillId="0" borderId="29" xfId="5" applyNumberFormat="1" applyFont="1" applyBorder="1" applyAlignment="1">
      <alignment horizontal="center" vertical="center"/>
    </xf>
    <xf numFmtId="0" fontId="6" fillId="0" borderId="29" xfId="5" applyFont="1" applyBorder="1" applyAlignment="1">
      <alignment horizontal="center" vertical="center"/>
    </xf>
    <xf numFmtId="4" fontId="6" fillId="0" borderId="0" xfId="0" applyNumberFormat="1" applyFont="1"/>
    <xf numFmtId="49" fontId="18" fillId="0" borderId="1" xfId="0" applyNumberFormat="1" applyFont="1" applyBorder="1" applyAlignment="1">
      <alignment vertical="center"/>
    </xf>
    <xf numFmtId="0" fontId="15" fillId="0" borderId="39" xfId="0" applyFont="1" applyBorder="1"/>
    <xf numFmtId="43" fontId="6" fillId="3" borderId="1" xfId="1" applyFont="1" applyFill="1" applyBorder="1"/>
    <xf numFmtId="0" fontId="6" fillId="0" borderId="40" xfId="0" applyFont="1" applyBorder="1" applyAlignment="1">
      <alignment horizontal="center" vertical="center"/>
    </xf>
    <xf numFmtId="0" fontId="6" fillId="0" borderId="40" xfId="0" quotePrefix="1" applyFont="1" applyBorder="1" applyAlignment="1">
      <alignment horizontal="left"/>
    </xf>
    <xf numFmtId="1" fontId="6" fillId="0" borderId="40" xfId="4" applyNumberFormat="1" applyFont="1" applyBorder="1" applyAlignment="1">
      <alignment horizontal="center" vertical="center"/>
    </xf>
    <xf numFmtId="0" fontId="6" fillId="0" borderId="41" xfId="4" applyFont="1" applyBorder="1" applyAlignment="1">
      <alignment horizontal="center" vertical="center"/>
    </xf>
    <xf numFmtId="43" fontId="6" fillId="0" borderId="40" xfId="1" applyFont="1" applyFill="1" applyBorder="1"/>
    <xf numFmtId="0" fontId="6" fillId="0" borderId="39" xfId="0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vertical="center"/>
    </xf>
    <xf numFmtId="0" fontId="6" fillId="0" borderId="39" xfId="4" applyFont="1" applyBorder="1" applyAlignment="1">
      <alignment horizontal="center" vertical="center"/>
    </xf>
    <xf numFmtId="43" fontId="6" fillId="0" borderId="39" xfId="1" applyFont="1" applyFill="1" applyBorder="1" applyAlignment="1">
      <alignment horizontal="center" vertical="center"/>
    </xf>
    <xf numFmtId="4" fontId="6" fillId="0" borderId="39" xfId="0" applyNumberFormat="1" applyFont="1" applyBorder="1"/>
    <xf numFmtId="4" fontId="6" fillId="0" borderId="39" xfId="3" applyNumberFormat="1" applyFont="1" applyBorder="1" applyAlignment="1">
      <alignment horizontal="right"/>
    </xf>
    <xf numFmtId="43" fontId="8" fillId="0" borderId="39" xfId="1" applyFont="1" applyFill="1" applyBorder="1"/>
    <xf numFmtId="43" fontId="6" fillId="0" borderId="40" xfId="1" applyFont="1" applyFill="1" applyBorder="1" applyAlignment="1">
      <alignment horizontal="right"/>
    </xf>
    <xf numFmtId="49" fontId="6" fillId="0" borderId="27" xfId="0" applyNumberFormat="1" applyFont="1" applyBorder="1" applyAlignment="1">
      <alignment vertical="center"/>
    </xf>
    <xf numFmtId="49" fontId="25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3" xfId="2" applyFont="1" applyBorder="1" applyAlignment="1">
      <alignment horizontal="center"/>
    </xf>
    <xf numFmtId="0" fontId="19" fillId="0" borderId="7" xfId="0" applyFont="1" applyBorder="1"/>
    <xf numFmtId="0" fontId="19" fillId="0" borderId="4" xfId="0" applyFont="1" applyBorder="1"/>
    <xf numFmtId="0" fontId="13" fillId="0" borderId="11" xfId="0" applyFont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0" borderId="0" xfId="0" applyFont="1"/>
    <xf numFmtId="0" fontId="8" fillId="0" borderId="7" xfId="0" applyFont="1" applyBorder="1" applyAlignment="1">
      <alignment horizontal="left"/>
    </xf>
    <xf numFmtId="43" fontId="6" fillId="3" borderId="38" xfId="1" applyFont="1" applyFill="1" applyBorder="1" applyAlignment="1">
      <alignment horizontal="center"/>
    </xf>
    <xf numFmtId="43" fontId="6" fillId="3" borderId="4" xfId="1" applyFont="1" applyFill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</cellXfs>
  <cellStyles count="19">
    <cellStyle name="Comma" xfId="1" builtinId="3"/>
    <cellStyle name="Comma 10 10" xfId="12" xr:uid="{0D614356-8642-6349-976B-BDF330E07BC1}"/>
    <cellStyle name="Comma 10 8 2" xfId="16" xr:uid="{CFFB1837-E03E-BB4B-8FC6-42F30D3E2421}"/>
    <cellStyle name="Comma_PRECISION AIR" xfId="7" xr:uid="{EFAE1D61-BB85-7342-8D4C-B7BC0981386E}"/>
    <cellStyle name="Excel Built-in Normal" xfId="11" xr:uid="{3BFC5606-492F-844D-B01B-1E156C92F091}"/>
    <cellStyle name="Normal" xfId="0" builtinId="0"/>
    <cellStyle name="Normal 2" xfId="3" xr:uid="{00000000-0005-0000-0000-000002000000}"/>
    <cellStyle name="Normal 3 2 2" xfId="17" xr:uid="{12F0B671-F59D-0743-BD27-8267AF96554F}"/>
    <cellStyle name="Normal 4 2" xfId="18" xr:uid="{1CC7C5C1-679D-5748-8EE3-BF4CA0B70921}"/>
    <cellStyle name="Normal 4 3" xfId="15" xr:uid="{4329BDE8-9410-FF4F-B586-392E32B3FCD1}"/>
    <cellStyle name="Normal_BOQ-PattayaCity-EE-080317 2" xfId="5" xr:uid="{9DC110A9-09B8-D74C-91A7-64FD15C79051}"/>
    <cellStyle name="Normal_PRECISION AIR" xfId="4" xr:uid="{7D3A5F09-3AF7-8D4F-8F05-454B36303291}"/>
    <cellStyle name="เครื่องหมายจุลภาค 10 3" xfId="14" xr:uid="{9FB3B4F4-9AA1-234B-8B71-26A93844CC0F}"/>
    <cellStyle name="เครื่องหมายจุลภาค 2 2" xfId="9" xr:uid="{A4FD6C52-43C7-EF4D-91EC-67DFB448B5E1}"/>
    <cellStyle name="เครื่องหมายจุลภาค 3" xfId="10" xr:uid="{38B5BB0B-9288-7142-9435-CF5699351CEA}"/>
    <cellStyle name="ปกติ 10" xfId="13" xr:uid="{90E38414-2F40-7546-A6E5-A6D04D12F860}"/>
    <cellStyle name="ปกติ 2" xfId="6" xr:uid="{68061C15-0C21-0049-9BA7-99C6C7C025A4}"/>
    <cellStyle name="ปกติ 2 2" xfId="8" xr:uid="{44197029-BDF8-5A4E-87E9-902821770A1D}"/>
    <cellStyle name="ปกติ_Sheet1" xfId="2" xr:uid="{00000000-0005-0000-0000-000003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J30"/>
  <sheetViews>
    <sheetView tabSelected="1" zoomScale="140" zoomScaleNormal="140" zoomScaleSheetLayoutView="163" workbookViewId="0">
      <selection activeCell="A30" sqref="A30:D30"/>
    </sheetView>
  </sheetViews>
  <sheetFormatPr defaultColWidth="10" defaultRowHeight="18.75"/>
  <cols>
    <col min="1" max="1" width="8" style="52" customWidth="1"/>
    <col min="2" max="2" width="57.140625" style="52" customWidth="1"/>
    <col min="3" max="3" width="14.7109375" style="52" customWidth="1"/>
    <col min="4" max="4" width="21" style="52" customWidth="1"/>
    <col min="5" max="250" width="10" style="52"/>
    <col min="251" max="251" width="8.42578125" style="52" customWidth="1"/>
    <col min="252" max="252" width="44.28515625" style="52" customWidth="1"/>
    <col min="253" max="253" width="18.140625" style="52" customWidth="1"/>
    <col min="254" max="254" width="15.42578125" style="52" customWidth="1"/>
    <col min="255" max="256" width="10" style="52" customWidth="1"/>
    <col min="257" max="257" width="15.42578125" style="52" bestFit="1" customWidth="1"/>
    <col min="258" max="258" width="14.140625" style="52" customWidth="1"/>
    <col min="259" max="259" width="15.7109375" style="52" bestFit="1" customWidth="1"/>
    <col min="260" max="260" width="13.140625" style="52" customWidth="1"/>
    <col min="261" max="506" width="10" style="52"/>
    <col min="507" max="507" width="8.42578125" style="52" customWidth="1"/>
    <col min="508" max="508" width="44.28515625" style="52" customWidth="1"/>
    <col min="509" max="509" width="18.140625" style="52" customWidth="1"/>
    <col min="510" max="510" width="15.42578125" style="52" customWidth="1"/>
    <col min="511" max="512" width="10" style="52" customWidth="1"/>
    <col min="513" max="513" width="15.42578125" style="52" bestFit="1" customWidth="1"/>
    <col min="514" max="514" width="14.140625" style="52" customWidth="1"/>
    <col min="515" max="515" width="15.7109375" style="52" bestFit="1" customWidth="1"/>
    <col min="516" max="516" width="13.140625" style="52" customWidth="1"/>
    <col min="517" max="762" width="10" style="52"/>
    <col min="763" max="763" width="8.42578125" style="52" customWidth="1"/>
    <col min="764" max="764" width="44.28515625" style="52" customWidth="1"/>
    <col min="765" max="765" width="18.140625" style="52" customWidth="1"/>
    <col min="766" max="766" width="15.42578125" style="52" customWidth="1"/>
    <col min="767" max="768" width="10" style="52" customWidth="1"/>
    <col min="769" max="769" width="15.42578125" style="52" bestFit="1" customWidth="1"/>
    <col min="770" max="770" width="14.140625" style="52" customWidth="1"/>
    <col min="771" max="771" width="15.7109375" style="52" bestFit="1" customWidth="1"/>
    <col min="772" max="772" width="13.140625" style="52" customWidth="1"/>
    <col min="773" max="1018" width="10" style="52"/>
    <col min="1019" max="1019" width="8.42578125" style="52" customWidth="1"/>
    <col min="1020" max="1020" width="44.28515625" style="52" customWidth="1"/>
    <col min="1021" max="1021" width="18.140625" style="52" customWidth="1"/>
    <col min="1022" max="1022" width="15.42578125" style="52" customWidth="1"/>
    <col min="1023" max="1024" width="10" style="52" customWidth="1"/>
    <col min="1025" max="1025" width="15.42578125" style="52" bestFit="1" customWidth="1"/>
    <col min="1026" max="1026" width="14.140625" style="52" customWidth="1"/>
    <col min="1027" max="1027" width="15.7109375" style="52" bestFit="1" customWidth="1"/>
    <col min="1028" max="1028" width="13.140625" style="52" customWidth="1"/>
    <col min="1029" max="1274" width="10" style="52"/>
    <col min="1275" max="1275" width="8.42578125" style="52" customWidth="1"/>
    <col min="1276" max="1276" width="44.28515625" style="52" customWidth="1"/>
    <col min="1277" max="1277" width="18.140625" style="52" customWidth="1"/>
    <col min="1278" max="1278" width="15.42578125" style="52" customWidth="1"/>
    <col min="1279" max="1280" width="10" style="52" customWidth="1"/>
    <col min="1281" max="1281" width="15.42578125" style="52" bestFit="1" customWidth="1"/>
    <col min="1282" max="1282" width="14.140625" style="52" customWidth="1"/>
    <col min="1283" max="1283" width="15.7109375" style="52" bestFit="1" customWidth="1"/>
    <col min="1284" max="1284" width="13.140625" style="52" customWidth="1"/>
    <col min="1285" max="1530" width="10" style="52"/>
    <col min="1531" max="1531" width="8.42578125" style="52" customWidth="1"/>
    <col min="1532" max="1532" width="44.28515625" style="52" customWidth="1"/>
    <col min="1533" max="1533" width="18.140625" style="52" customWidth="1"/>
    <col min="1534" max="1534" width="15.42578125" style="52" customWidth="1"/>
    <col min="1535" max="1536" width="10" style="52" customWidth="1"/>
    <col min="1537" max="1537" width="15.42578125" style="52" bestFit="1" customWidth="1"/>
    <col min="1538" max="1538" width="14.140625" style="52" customWidth="1"/>
    <col min="1539" max="1539" width="15.7109375" style="52" bestFit="1" customWidth="1"/>
    <col min="1540" max="1540" width="13.140625" style="52" customWidth="1"/>
    <col min="1541" max="1786" width="10" style="52"/>
    <col min="1787" max="1787" width="8.42578125" style="52" customWidth="1"/>
    <col min="1788" max="1788" width="44.28515625" style="52" customWidth="1"/>
    <col min="1789" max="1789" width="18.140625" style="52" customWidth="1"/>
    <col min="1790" max="1790" width="15.42578125" style="52" customWidth="1"/>
    <col min="1791" max="1792" width="10" style="52" customWidth="1"/>
    <col min="1793" max="1793" width="15.42578125" style="52" bestFit="1" customWidth="1"/>
    <col min="1794" max="1794" width="14.140625" style="52" customWidth="1"/>
    <col min="1795" max="1795" width="15.7109375" style="52" bestFit="1" customWidth="1"/>
    <col min="1796" max="1796" width="13.140625" style="52" customWidth="1"/>
    <col min="1797" max="2042" width="10" style="52"/>
    <col min="2043" max="2043" width="8.42578125" style="52" customWidth="1"/>
    <col min="2044" max="2044" width="44.28515625" style="52" customWidth="1"/>
    <col min="2045" max="2045" width="18.140625" style="52" customWidth="1"/>
    <col min="2046" max="2046" width="15.42578125" style="52" customWidth="1"/>
    <col min="2047" max="2048" width="10" style="52" customWidth="1"/>
    <col min="2049" max="2049" width="15.42578125" style="52" bestFit="1" customWidth="1"/>
    <col min="2050" max="2050" width="14.140625" style="52" customWidth="1"/>
    <col min="2051" max="2051" width="15.7109375" style="52" bestFit="1" customWidth="1"/>
    <col min="2052" max="2052" width="13.140625" style="52" customWidth="1"/>
    <col min="2053" max="2298" width="10" style="52"/>
    <col min="2299" max="2299" width="8.42578125" style="52" customWidth="1"/>
    <col min="2300" max="2300" width="44.28515625" style="52" customWidth="1"/>
    <col min="2301" max="2301" width="18.140625" style="52" customWidth="1"/>
    <col min="2302" max="2302" width="15.42578125" style="52" customWidth="1"/>
    <col min="2303" max="2304" width="10" style="52" customWidth="1"/>
    <col min="2305" max="2305" width="15.42578125" style="52" bestFit="1" customWidth="1"/>
    <col min="2306" max="2306" width="14.140625" style="52" customWidth="1"/>
    <col min="2307" max="2307" width="15.7109375" style="52" bestFit="1" customWidth="1"/>
    <col min="2308" max="2308" width="13.140625" style="52" customWidth="1"/>
    <col min="2309" max="2554" width="10" style="52"/>
    <col min="2555" max="2555" width="8.42578125" style="52" customWidth="1"/>
    <col min="2556" max="2556" width="44.28515625" style="52" customWidth="1"/>
    <col min="2557" max="2557" width="18.140625" style="52" customWidth="1"/>
    <col min="2558" max="2558" width="15.42578125" style="52" customWidth="1"/>
    <col min="2559" max="2560" width="10" style="52" customWidth="1"/>
    <col min="2561" max="2561" width="15.42578125" style="52" bestFit="1" customWidth="1"/>
    <col min="2562" max="2562" width="14.140625" style="52" customWidth="1"/>
    <col min="2563" max="2563" width="15.7109375" style="52" bestFit="1" customWidth="1"/>
    <col min="2564" max="2564" width="13.140625" style="52" customWidth="1"/>
    <col min="2565" max="2810" width="10" style="52"/>
    <col min="2811" max="2811" width="8.42578125" style="52" customWidth="1"/>
    <col min="2812" max="2812" width="44.28515625" style="52" customWidth="1"/>
    <col min="2813" max="2813" width="18.140625" style="52" customWidth="1"/>
    <col min="2814" max="2814" width="15.42578125" style="52" customWidth="1"/>
    <col min="2815" max="2816" width="10" style="52" customWidth="1"/>
    <col min="2817" max="2817" width="15.42578125" style="52" bestFit="1" customWidth="1"/>
    <col min="2818" max="2818" width="14.140625" style="52" customWidth="1"/>
    <col min="2819" max="2819" width="15.7109375" style="52" bestFit="1" customWidth="1"/>
    <col min="2820" max="2820" width="13.140625" style="52" customWidth="1"/>
    <col min="2821" max="3066" width="10" style="52"/>
    <col min="3067" max="3067" width="8.42578125" style="52" customWidth="1"/>
    <col min="3068" max="3068" width="44.28515625" style="52" customWidth="1"/>
    <col min="3069" max="3069" width="18.140625" style="52" customWidth="1"/>
    <col min="3070" max="3070" width="15.42578125" style="52" customWidth="1"/>
    <col min="3071" max="3072" width="10" style="52" customWidth="1"/>
    <col min="3073" max="3073" width="15.42578125" style="52" bestFit="1" customWidth="1"/>
    <col min="3074" max="3074" width="14.140625" style="52" customWidth="1"/>
    <col min="3075" max="3075" width="15.7109375" style="52" bestFit="1" customWidth="1"/>
    <col min="3076" max="3076" width="13.140625" style="52" customWidth="1"/>
    <col min="3077" max="3322" width="10" style="52"/>
    <col min="3323" max="3323" width="8.42578125" style="52" customWidth="1"/>
    <col min="3324" max="3324" width="44.28515625" style="52" customWidth="1"/>
    <col min="3325" max="3325" width="18.140625" style="52" customWidth="1"/>
    <col min="3326" max="3326" width="15.42578125" style="52" customWidth="1"/>
    <col min="3327" max="3328" width="10" style="52" customWidth="1"/>
    <col min="3329" max="3329" width="15.42578125" style="52" bestFit="1" customWidth="1"/>
    <col min="3330" max="3330" width="14.140625" style="52" customWidth="1"/>
    <col min="3331" max="3331" width="15.7109375" style="52" bestFit="1" customWidth="1"/>
    <col min="3332" max="3332" width="13.140625" style="52" customWidth="1"/>
    <col min="3333" max="3578" width="10" style="52"/>
    <col min="3579" max="3579" width="8.42578125" style="52" customWidth="1"/>
    <col min="3580" max="3580" width="44.28515625" style="52" customWidth="1"/>
    <col min="3581" max="3581" width="18.140625" style="52" customWidth="1"/>
    <col min="3582" max="3582" width="15.42578125" style="52" customWidth="1"/>
    <col min="3583" max="3584" width="10" style="52" customWidth="1"/>
    <col min="3585" max="3585" width="15.42578125" style="52" bestFit="1" customWidth="1"/>
    <col min="3586" max="3586" width="14.140625" style="52" customWidth="1"/>
    <col min="3587" max="3587" width="15.7109375" style="52" bestFit="1" customWidth="1"/>
    <col min="3588" max="3588" width="13.140625" style="52" customWidth="1"/>
    <col min="3589" max="3834" width="10" style="52"/>
    <col min="3835" max="3835" width="8.42578125" style="52" customWidth="1"/>
    <col min="3836" max="3836" width="44.28515625" style="52" customWidth="1"/>
    <col min="3837" max="3837" width="18.140625" style="52" customWidth="1"/>
    <col min="3838" max="3838" width="15.42578125" style="52" customWidth="1"/>
    <col min="3839" max="3840" width="10" style="52" customWidth="1"/>
    <col min="3841" max="3841" width="15.42578125" style="52" bestFit="1" customWidth="1"/>
    <col min="3842" max="3842" width="14.140625" style="52" customWidth="1"/>
    <col min="3843" max="3843" width="15.7109375" style="52" bestFit="1" customWidth="1"/>
    <col min="3844" max="3844" width="13.140625" style="52" customWidth="1"/>
    <col min="3845" max="4090" width="10" style="52"/>
    <col min="4091" max="4091" width="8.42578125" style="52" customWidth="1"/>
    <col min="4092" max="4092" width="44.28515625" style="52" customWidth="1"/>
    <col min="4093" max="4093" width="18.140625" style="52" customWidth="1"/>
    <col min="4094" max="4094" width="15.42578125" style="52" customWidth="1"/>
    <col min="4095" max="4096" width="10" style="52" customWidth="1"/>
    <col min="4097" max="4097" width="15.42578125" style="52" bestFit="1" customWidth="1"/>
    <col min="4098" max="4098" width="14.140625" style="52" customWidth="1"/>
    <col min="4099" max="4099" width="15.7109375" style="52" bestFit="1" customWidth="1"/>
    <col min="4100" max="4100" width="13.140625" style="52" customWidth="1"/>
    <col min="4101" max="4346" width="10" style="52"/>
    <col min="4347" max="4347" width="8.42578125" style="52" customWidth="1"/>
    <col min="4348" max="4348" width="44.28515625" style="52" customWidth="1"/>
    <col min="4349" max="4349" width="18.140625" style="52" customWidth="1"/>
    <col min="4350" max="4350" width="15.42578125" style="52" customWidth="1"/>
    <col min="4351" max="4352" width="10" style="52" customWidth="1"/>
    <col min="4353" max="4353" width="15.42578125" style="52" bestFit="1" customWidth="1"/>
    <col min="4354" max="4354" width="14.140625" style="52" customWidth="1"/>
    <col min="4355" max="4355" width="15.7109375" style="52" bestFit="1" customWidth="1"/>
    <col min="4356" max="4356" width="13.140625" style="52" customWidth="1"/>
    <col min="4357" max="4602" width="10" style="52"/>
    <col min="4603" max="4603" width="8.42578125" style="52" customWidth="1"/>
    <col min="4604" max="4604" width="44.28515625" style="52" customWidth="1"/>
    <col min="4605" max="4605" width="18.140625" style="52" customWidth="1"/>
    <col min="4606" max="4606" width="15.42578125" style="52" customWidth="1"/>
    <col min="4607" max="4608" width="10" style="52" customWidth="1"/>
    <col min="4609" max="4609" width="15.42578125" style="52" bestFit="1" customWidth="1"/>
    <col min="4610" max="4610" width="14.140625" style="52" customWidth="1"/>
    <col min="4611" max="4611" width="15.7109375" style="52" bestFit="1" customWidth="1"/>
    <col min="4612" max="4612" width="13.140625" style="52" customWidth="1"/>
    <col min="4613" max="4858" width="10" style="52"/>
    <col min="4859" max="4859" width="8.42578125" style="52" customWidth="1"/>
    <col min="4860" max="4860" width="44.28515625" style="52" customWidth="1"/>
    <col min="4861" max="4861" width="18.140625" style="52" customWidth="1"/>
    <col min="4862" max="4862" width="15.42578125" style="52" customWidth="1"/>
    <col min="4863" max="4864" width="10" style="52" customWidth="1"/>
    <col min="4865" max="4865" width="15.42578125" style="52" bestFit="1" customWidth="1"/>
    <col min="4866" max="4866" width="14.140625" style="52" customWidth="1"/>
    <col min="4867" max="4867" width="15.7109375" style="52" bestFit="1" customWidth="1"/>
    <col min="4868" max="4868" width="13.140625" style="52" customWidth="1"/>
    <col min="4869" max="5114" width="10" style="52"/>
    <col min="5115" max="5115" width="8.42578125" style="52" customWidth="1"/>
    <col min="5116" max="5116" width="44.28515625" style="52" customWidth="1"/>
    <col min="5117" max="5117" width="18.140625" style="52" customWidth="1"/>
    <col min="5118" max="5118" width="15.42578125" style="52" customWidth="1"/>
    <col min="5119" max="5120" width="10" style="52" customWidth="1"/>
    <col min="5121" max="5121" width="15.42578125" style="52" bestFit="1" customWidth="1"/>
    <col min="5122" max="5122" width="14.140625" style="52" customWidth="1"/>
    <col min="5123" max="5123" width="15.7109375" style="52" bestFit="1" customWidth="1"/>
    <col min="5124" max="5124" width="13.140625" style="52" customWidth="1"/>
    <col min="5125" max="5370" width="10" style="52"/>
    <col min="5371" max="5371" width="8.42578125" style="52" customWidth="1"/>
    <col min="5372" max="5372" width="44.28515625" style="52" customWidth="1"/>
    <col min="5373" max="5373" width="18.140625" style="52" customWidth="1"/>
    <col min="5374" max="5374" width="15.42578125" style="52" customWidth="1"/>
    <col min="5375" max="5376" width="10" style="52" customWidth="1"/>
    <col min="5377" max="5377" width="15.42578125" style="52" bestFit="1" customWidth="1"/>
    <col min="5378" max="5378" width="14.140625" style="52" customWidth="1"/>
    <col min="5379" max="5379" width="15.7109375" style="52" bestFit="1" customWidth="1"/>
    <col min="5380" max="5380" width="13.140625" style="52" customWidth="1"/>
    <col min="5381" max="5626" width="10" style="52"/>
    <col min="5627" max="5627" width="8.42578125" style="52" customWidth="1"/>
    <col min="5628" max="5628" width="44.28515625" style="52" customWidth="1"/>
    <col min="5629" max="5629" width="18.140625" style="52" customWidth="1"/>
    <col min="5630" max="5630" width="15.42578125" style="52" customWidth="1"/>
    <col min="5631" max="5632" width="10" style="52" customWidth="1"/>
    <col min="5633" max="5633" width="15.42578125" style="52" bestFit="1" customWidth="1"/>
    <col min="5634" max="5634" width="14.140625" style="52" customWidth="1"/>
    <col min="5635" max="5635" width="15.7109375" style="52" bestFit="1" customWidth="1"/>
    <col min="5636" max="5636" width="13.140625" style="52" customWidth="1"/>
    <col min="5637" max="5882" width="10" style="52"/>
    <col min="5883" max="5883" width="8.42578125" style="52" customWidth="1"/>
    <col min="5884" max="5884" width="44.28515625" style="52" customWidth="1"/>
    <col min="5885" max="5885" width="18.140625" style="52" customWidth="1"/>
    <col min="5886" max="5886" width="15.42578125" style="52" customWidth="1"/>
    <col min="5887" max="5888" width="10" style="52" customWidth="1"/>
    <col min="5889" max="5889" width="15.42578125" style="52" bestFit="1" customWidth="1"/>
    <col min="5890" max="5890" width="14.140625" style="52" customWidth="1"/>
    <col min="5891" max="5891" width="15.7109375" style="52" bestFit="1" customWidth="1"/>
    <col min="5892" max="5892" width="13.140625" style="52" customWidth="1"/>
    <col min="5893" max="6138" width="10" style="52"/>
    <col min="6139" max="6139" width="8.42578125" style="52" customWidth="1"/>
    <col min="6140" max="6140" width="44.28515625" style="52" customWidth="1"/>
    <col min="6141" max="6141" width="18.140625" style="52" customWidth="1"/>
    <col min="6142" max="6142" width="15.42578125" style="52" customWidth="1"/>
    <col min="6143" max="6144" width="10" style="52" customWidth="1"/>
    <col min="6145" max="6145" width="15.42578125" style="52" bestFit="1" customWidth="1"/>
    <col min="6146" max="6146" width="14.140625" style="52" customWidth="1"/>
    <col min="6147" max="6147" width="15.7109375" style="52" bestFit="1" customWidth="1"/>
    <col min="6148" max="6148" width="13.140625" style="52" customWidth="1"/>
    <col min="6149" max="6394" width="10" style="52"/>
    <col min="6395" max="6395" width="8.42578125" style="52" customWidth="1"/>
    <col min="6396" max="6396" width="44.28515625" style="52" customWidth="1"/>
    <col min="6397" max="6397" width="18.140625" style="52" customWidth="1"/>
    <col min="6398" max="6398" width="15.42578125" style="52" customWidth="1"/>
    <col min="6399" max="6400" width="10" style="52" customWidth="1"/>
    <col min="6401" max="6401" width="15.42578125" style="52" bestFit="1" customWidth="1"/>
    <col min="6402" max="6402" width="14.140625" style="52" customWidth="1"/>
    <col min="6403" max="6403" width="15.7109375" style="52" bestFit="1" customWidth="1"/>
    <col min="6404" max="6404" width="13.140625" style="52" customWidth="1"/>
    <col min="6405" max="6650" width="10" style="52"/>
    <col min="6651" max="6651" width="8.42578125" style="52" customWidth="1"/>
    <col min="6652" max="6652" width="44.28515625" style="52" customWidth="1"/>
    <col min="6653" max="6653" width="18.140625" style="52" customWidth="1"/>
    <col min="6654" max="6654" width="15.42578125" style="52" customWidth="1"/>
    <col min="6655" max="6656" width="10" style="52" customWidth="1"/>
    <col min="6657" max="6657" width="15.42578125" style="52" bestFit="1" customWidth="1"/>
    <col min="6658" max="6658" width="14.140625" style="52" customWidth="1"/>
    <col min="6659" max="6659" width="15.7109375" style="52" bestFit="1" customWidth="1"/>
    <col min="6660" max="6660" width="13.140625" style="52" customWidth="1"/>
    <col min="6661" max="6906" width="10" style="52"/>
    <col min="6907" max="6907" width="8.42578125" style="52" customWidth="1"/>
    <col min="6908" max="6908" width="44.28515625" style="52" customWidth="1"/>
    <col min="6909" max="6909" width="18.140625" style="52" customWidth="1"/>
    <col min="6910" max="6910" width="15.42578125" style="52" customWidth="1"/>
    <col min="6911" max="6912" width="10" style="52" customWidth="1"/>
    <col min="6913" max="6913" width="15.42578125" style="52" bestFit="1" customWidth="1"/>
    <col min="6914" max="6914" width="14.140625" style="52" customWidth="1"/>
    <col min="6915" max="6915" width="15.7109375" style="52" bestFit="1" customWidth="1"/>
    <col min="6916" max="6916" width="13.140625" style="52" customWidth="1"/>
    <col min="6917" max="7162" width="10" style="52"/>
    <col min="7163" max="7163" width="8.42578125" style="52" customWidth="1"/>
    <col min="7164" max="7164" width="44.28515625" style="52" customWidth="1"/>
    <col min="7165" max="7165" width="18.140625" style="52" customWidth="1"/>
    <col min="7166" max="7166" width="15.42578125" style="52" customWidth="1"/>
    <col min="7167" max="7168" width="10" style="52" customWidth="1"/>
    <col min="7169" max="7169" width="15.42578125" style="52" bestFit="1" customWidth="1"/>
    <col min="7170" max="7170" width="14.140625" style="52" customWidth="1"/>
    <col min="7171" max="7171" width="15.7109375" style="52" bestFit="1" customWidth="1"/>
    <col min="7172" max="7172" width="13.140625" style="52" customWidth="1"/>
    <col min="7173" max="7418" width="10" style="52"/>
    <col min="7419" max="7419" width="8.42578125" style="52" customWidth="1"/>
    <col min="7420" max="7420" width="44.28515625" style="52" customWidth="1"/>
    <col min="7421" max="7421" width="18.140625" style="52" customWidth="1"/>
    <col min="7422" max="7422" width="15.42578125" style="52" customWidth="1"/>
    <col min="7423" max="7424" width="10" style="52" customWidth="1"/>
    <col min="7425" max="7425" width="15.42578125" style="52" bestFit="1" customWidth="1"/>
    <col min="7426" max="7426" width="14.140625" style="52" customWidth="1"/>
    <col min="7427" max="7427" width="15.7109375" style="52" bestFit="1" customWidth="1"/>
    <col min="7428" max="7428" width="13.140625" style="52" customWidth="1"/>
    <col min="7429" max="7674" width="10" style="52"/>
    <col min="7675" max="7675" width="8.42578125" style="52" customWidth="1"/>
    <col min="7676" max="7676" width="44.28515625" style="52" customWidth="1"/>
    <col min="7677" max="7677" width="18.140625" style="52" customWidth="1"/>
    <col min="7678" max="7678" width="15.42578125" style="52" customWidth="1"/>
    <col min="7679" max="7680" width="10" style="52" customWidth="1"/>
    <col min="7681" max="7681" width="15.42578125" style="52" bestFit="1" customWidth="1"/>
    <col min="7682" max="7682" width="14.140625" style="52" customWidth="1"/>
    <col min="7683" max="7683" width="15.7109375" style="52" bestFit="1" customWidth="1"/>
    <col min="7684" max="7684" width="13.140625" style="52" customWidth="1"/>
    <col min="7685" max="7930" width="10" style="52"/>
    <col min="7931" max="7931" width="8.42578125" style="52" customWidth="1"/>
    <col min="7932" max="7932" width="44.28515625" style="52" customWidth="1"/>
    <col min="7933" max="7933" width="18.140625" style="52" customWidth="1"/>
    <col min="7934" max="7934" width="15.42578125" style="52" customWidth="1"/>
    <col min="7935" max="7936" width="10" style="52" customWidth="1"/>
    <col min="7937" max="7937" width="15.42578125" style="52" bestFit="1" customWidth="1"/>
    <col min="7938" max="7938" width="14.140625" style="52" customWidth="1"/>
    <col min="7939" max="7939" width="15.7109375" style="52" bestFit="1" customWidth="1"/>
    <col min="7940" max="7940" width="13.140625" style="52" customWidth="1"/>
    <col min="7941" max="8186" width="10" style="52"/>
    <col min="8187" max="8187" width="8.42578125" style="52" customWidth="1"/>
    <col min="8188" max="8188" width="44.28515625" style="52" customWidth="1"/>
    <col min="8189" max="8189" width="18.140625" style="52" customWidth="1"/>
    <col min="8190" max="8190" width="15.42578125" style="52" customWidth="1"/>
    <col min="8191" max="8192" width="10" style="52" customWidth="1"/>
    <col min="8193" max="8193" width="15.42578125" style="52" bestFit="1" customWidth="1"/>
    <col min="8194" max="8194" width="14.140625" style="52" customWidth="1"/>
    <col min="8195" max="8195" width="15.7109375" style="52" bestFit="1" customWidth="1"/>
    <col min="8196" max="8196" width="13.140625" style="52" customWidth="1"/>
    <col min="8197" max="8442" width="10" style="52"/>
    <col min="8443" max="8443" width="8.42578125" style="52" customWidth="1"/>
    <col min="8444" max="8444" width="44.28515625" style="52" customWidth="1"/>
    <col min="8445" max="8445" width="18.140625" style="52" customWidth="1"/>
    <col min="8446" max="8446" width="15.42578125" style="52" customWidth="1"/>
    <col min="8447" max="8448" width="10" style="52" customWidth="1"/>
    <col min="8449" max="8449" width="15.42578125" style="52" bestFit="1" customWidth="1"/>
    <col min="8450" max="8450" width="14.140625" style="52" customWidth="1"/>
    <col min="8451" max="8451" width="15.7109375" style="52" bestFit="1" customWidth="1"/>
    <col min="8452" max="8452" width="13.140625" style="52" customWidth="1"/>
    <col min="8453" max="8698" width="10" style="52"/>
    <col min="8699" max="8699" width="8.42578125" style="52" customWidth="1"/>
    <col min="8700" max="8700" width="44.28515625" style="52" customWidth="1"/>
    <col min="8701" max="8701" width="18.140625" style="52" customWidth="1"/>
    <col min="8702" max="8702" width="15.42578125" style="52" customWidth="1"/>
    <col min="8703" max="8704" width="10" style="52" customWidth="1"/>
    <col min="8705" max="8705" width="15.42578125" style="52" bestFit="1" customWidth="1"/>
    <col min="8706" max="8706" width="14.140625" style="52" customWidth="1"/>
    <col min="8707" max="8707" width="15.7109375" style="52" bestFit="1" customWidth="1"/>
    <col min="8708" max="8708" width="13.140625" style="52" customWidth="1"/>
    <col min="8709" max="8954" width="10" style="52"/>
    <col min="8955" max="8955" width="8.42578125" style="52" customWidth="1"/>
    <col min="8956" max="8956" width="44.28515625" style="52" customWidth="1"/>
    <col min="8957" max="8957" width="18.140625" style="52" customWidth="1"/>
    <col min="8958" max="8958" width="15.42578125" style="52" customWidth="1"/>
    <col min="8959" max="8960" width="10" style="52" customWidth="1"/>
    <col min="8961" max="8961" width="15.42578125" style="52" bestFit="1" customWidth="1"/>
    <col min="8962" max="8962" width="14.140625" style="52" customWidth="1"/>
    <col min="8963" max="8963" width="15.7109375" style="52" bestFit="1" customWidth="1"/>
    <col min="8964" max="8964" width="13.140625" style="52" customWidth="1"/>
    <col min="8965" max="9210" width="10" style="52"/>
    <col min="9211" max="9211" width="8.42578125" style="52" customWidth="1"/>
    <col min="9212" max="9212" width="44.28515625" style="52" customWidth="1"/>
    <col min="9213" max="9213" width="18.140625" style="52" customWidth="1"/>
    <col min="9214" max="9214" width="15.42578125" style="52" customWidth="1"/>
    <col min="9215" max="9216" width="10" style="52" customWidth="1"/>
    <col min="9217" max="9217" width="15.42578125" style="52" bestFit="1" customWidth="1"/>
    <col min="9218" max="9218" width="14.140625" style="52" customWidth="1"/>
    <col min="9219" max="9219" width="15.7109375" style="52" bestFit="1" customWidth="1"/>
    <col min="9220" max="9220" width="13.140625" style="52" customWidth="1"/>
    <col min="9221" max="9466" width="10" style="52"/>
    <col min="9467" max="9467" width="8.42578125" style="52" customWidth="1"/>
    <col min="9468" max="9468" width="44.28515625" style="52" customWidth="1"/>
    <col min="9469" max="9469" width="18.140625" style="52" customWidth="1"/>
    <col min="9470" max="9470" width="15.42578125" style="52" customWidth="1"/>
    <col min="9471" max="9472" width="10" style="52" customWidth="1"/>
    <col min="9473" max="9473" width="15.42578125" style="52" bestFit="1" customWidth="1"/>
    <col min="9474" max="9474" width="14.140625" style="52" customWidth="1"/>
    <col min="9475" max="9475" width="15.7109375" style="52" bestFit="1" customWidth="1"/>
    <col min="9476" max="9476" width="13.140625" style="52" customWidth="1"/>
    <col min="9477" max="9722" width="10" style="52"/>
    <col min="9723" max="9723" width="8.42578125" style="52" customWidth="1"/>
    <col min="9724" max="9724" width="44.28515625" style="52" customWidth="1"/>
    <col min="9725" max="9725" width="18.140625" style="52" customWidth="1"/>
    <col min="9726" max="9726" width="15.42578125" style="52" customWidth="1"/>
    <col min="9727" max="9728" width="10" style="52" customWidth="1"/>
    <col min="9729" max="9729" width="15.42578125" style="52" bestFit="1" customWidth="1"/>
    <col min="9730" max="9730" width="14.140625" style="52" customWidth="1"/>
    <col min="9731" max="9731" width="15.7109375" style="52" bestFit="1" customWidth="1"/>
    <col min="9732" max="9732" width="13.140625" style="52" customWidth="1"/>
    <col min="9733" max="9978" width="10" style="52"/>
    <col min="9979" max="9979" width="8.42578125" style="52" customWidth="1"/>
    <col min="9980" max="9980" width="44.28515625" style="52" customWidth="1"/>
    <col min="9981" max="9981" width="18.140625" style="52" customWidth="1"/>
    <col min="9982" max="9982" width="15.42578125" style="52" customWidth="1"/>
    <col min="9983" max="9984" width="10" style="52" customWidth="1"/>
    <col min="9985" max="9985" width="15.42578125" style="52" bestFit="1" customWidth="1"/>
    <col min="9986" max="9986" width="14.140625" style="52" customWidth="1"/>
    <col min="9987" max="9987" width="15.7109375" style="52" bestFit="1" customWidth="1"/>
    <col min="9988" max="9988" width="13.140625" style="52" customWidth="1"/>
    <col min="9989" max="10234" width="10" style="52"/>
    <col min="10235" max="10235" width="8.42578125" style="52" customWidth="1"/>
    <col min="10236" max="10236" width="44.28515625" style="52" customWidth="1"/>
    <col min="10237" max="10237" width="18.140625" style="52" customWidth="1"/>
    <col min="10238" max="10238" width="15.42578125" style="52" customWidth="1"/>
    <col min="10239" max="10240" width="10" style="52" customWidth="1"/>
    <col min="10241" max="10241" width="15.42578125" style="52" bestFit="1" customWidth="1"/>
    <col min="10242" max="10242" width="14.140625" style="52" customWidth="1"/>
    <col min="10243" max="10243" width="15.7109375" style="52" bestFit="1" customWidth="1"/>
    <col min="10244" max="10244" width="13.140625" style="52" customWidth="1"/>
    <col min="10245" max="10490" width="10" style="52"/>
    <col min="10491" max="10491" width="8.42578125" style="52" customWidth="1"/>
    <col min="10492" max="10492" width="44.28515625" style="52" customWidth="1"/>
    <col min="10493" max="10493" width="18.140625" style="52" customWidth="1"/>
    <col min="10494" max="10494" width="15.42578125" style="52" customWidth="1"/>
    <col min="10495" max="10496" width="10" style="52" customWidth="1"/>
    <col min="10497" max="10497" width="15.42578125" style="52" bestFit="1" customWidth="1"/>
    <col min="10498" max="10498" width="14.140625" style="52" customWidth="1"/>
    <col min="10499" max="10499" width="15.7109375" style="52" bestFit="1" customWidth="1"/>
    <col min="10500" max="10500" width="13.140625" style="52" customWidth="1"/>
    <col min="10501" max="10746" width="10" style="52"/>
    <col min="10747" max="10747" width="8.42578125" style="52" customWidth="1"/>
    <col min="10748" max="10748" width="44.28515625" style="52" customWidth="1"/>
    <col min="10749" max="10749" width="18.140625" style="52" customWidth="1"/>
    <col min="10750" max="10750" width="15.42578125" style="52" customWidth="1"/>
    <col min="10751" max="10752" width="10" style="52" customWidth="1"/>
    <col min="10753" max="10753" width="15.42578125" style="52" bestFit="1" customWidth="1"/>
    <col min="10754" max="10754" width="14.140625" style="52" customWidth="1"/>
    <col min="10755" max="10755" width="15.7109375" style="52" bestFit="1" customWidth="1"/>
    <col min="10756" max="10756" width="13.140625" style="52" customWidth="1"/>
    <col min="10757" max="11002" width="10" style="52"/>
    <col min="11003" max="11003" width="8.42578125" style="52" customWidth="1"/>
    <col min="11004" max="11004" width="44.28515625" style="52" customWidth="1"/>
    <col min="11005" max="11005" width="18.140625" style="52" customWidth="1"/>
    <col min="11006" max="11006" width="15.42578125" style="52" customWidth="1"/>
    <col min="11007" max="11008" width="10" style="52" customWidth="1"/>
    <col min="11009" max="11009" width="15.42578125" style="52" bestFit="1" customWidth="1"/>
    <col min="11010" max="11010" width="14.140625" style="52" customWidth="1"/>
    <col min="11011" max="11011" width="15.7109375" style="52" bestFit="1" customWidth="1"/>
    <col min="11012" max="11012" width="13.140625" style="52" customWidth="1"/>
    <col min="11013" max="11258" width="10" style="52"/>
    <col min="11259" max="11259" width="8.42578125" style="52" customWidth="1"/>
    <col min="11260" max="11260" width="44.28515625" style="52" customWidth="1"/>
    <col min="11261" max="11261" width="18.140625" style="52" customWidth="1"/>
    <col min="11262" max="11262" width="15.42578125" style="52" customWidth="1"/>
    <col min="11263" max="11264" width="10" style="52" customWidth="1"/>
    <col min="11265" max="11265" width="15.42578125" style="52" bestFit="1" customWidth="1"/>
    <col min="11266" max="11266" width="14.140625" style="52" customWidth="1"/>
    <col min="11267" max="11267" width="15.7109375" style="52" bestFit="1" customWidth="1"/>
    <col min="11268" max="11268" width="13.140625" style="52" customWidth="1"/>
    <col min="11269" max="11514" width="10" style="52"/>
    <col min="11515" max="11515" width="8.42578125" style="52" customWidth="1"/>
    <col min="11516" max="11516" width="44.28515625" style="52" customWidth="1"/>
    <col min="11517" max="11517" width="18.140625" style="52" customWidth="1"/>
    <col min="11518" max="11518" width="15.42578125" style="52" customWidth="1"/>
    <col min="11519" max="11520" width="10" style="52" customWidth="1"/>
    <col min="11521" max="11521" width="15.42578125" style="52" bestFit="1" customWidth="1"/>
    <col min="11522" max="11522" width="14.140625" style="52" customWidth="1"/>
    <col min="11523" max="11523" width="15.7109375" style="52" bestFit="1" customWidth="1"/>
    <col min="11524" max="11524" width="13.140625" style="52" customWidth="1"/>
    <col min="11525" max="11770" width="10" style="52"/>
    <col min="11771" max="11771" width="8.42578125" style="52" customWidth="1"/>
    <col min="11772" max="11772" width="44.28515625" style="52" customWidth="1"/>
    <col min="11773" max="11773" width="18.140625" style="52" customWidth="1"/>
    <col min="11774" max="11774" width="15.42578125" style="52" customWidth="1"/>
    <col min="11775" max="11776" width="10" style="52" customWidth="1"/>
    <col min="11777" max="11777" width="15.42578125" style="52" bestFit="1" customWidth="1"/>
    <col min="11778" max="11778" width="14.140625" style="52" customWidth="1"/>
    <col min="11779" max="11779" width="15.7109375" style="52" bestFit="1" customWidth="1"/>
    <col min="11780" max="11780" width="13.140625" style="52" customWidth="1"/>
    <col min="11781" max="12026" width="10" style="52"/>
    <col min="12027" max="12027" width="8.42578125" style="52" customWidth="1"/>
    <col min="12028" max="12028" width="44.28515625" style="52" customWidth="1"/>
    <col min="12029" max="12029" width="18.140625" style="52" customWidth="1"/>
    <col min="12030" max="12030" width="15.42578125" style="52" customWidth="1"/>
    <col min="12031" max="12032" width="10" style="52" customWidth="1"/>
    <col min="12033" max="12033" width="15.42578125" style="52" bestFit="1" customWidth="1"/>
    <col min="12034" max="12034" width="14.140625" style="52" customWidth="1"/>
    <col min="12035" max="12035" width="15.7109375" style="52" bestFit="1" customWidth="1"/>
    <col min="12036" max="12036" width="13.140625" style="52" customWidth="1"/>
    <col min="12037" max="12282" width="10" style="52"/>
    <col min="12283" max="12283" width="8.42578125" style="52" customWidth="1"/>
    <col min="12284" max="12284" width="44.28515625" style="52" customWidth="1"/>
    <col min="12285" max="12285" width="18.140625" style="52" customWidth="1"/>
    <col min="12286" max="12286" width="15.42578125" style="52" customWidth="1"/>
    <col min="12287" max="12288" width="10" style="52" customWidth="1"/>
    <col min="12289" max="12289" width="15.42578125" style="52" bestFit="1" customWidth="1"/>
    <col min="12290" max="12290" width="14.140625" style="52" customWidth="1"/>
    <col min="12291" max="12291" width="15.7109375" style="52" bestFit="1" customWidth="1"/>
    <col min="12292" max="12292" width="13.140625" style="52" customWidth="1"/>
    <col min="12293" max="12538" width="10" style="52"/>
    <col min="12539" max="12539" width="8.42578125" style="52" customWidth="1"/>
    <col min="12540" max="12540" width="44.28515625" style="52" customWidth="1"/>
    <col min="12541" max="12541" width="18.140625" style="52" customWidth="1"/>
    <col min="12542" max="12542" width="15.42578125" style="52" customWidth="1"/>
    <col min="12543" max="12544" width="10" style="52" customWidth="1"/>
    <col min="12545" max="12545" width="15.42578125" style="52" bestFit="1" customWidth="1"/>
    <col min="12546" max="12546" width="14.140625" style="52" customWidth="1"/>
    <col min="12547" max="12547" width="15.7109375" style="52" bestFit="1" customWidth="1"/>
    <col min="12548" max="12548" width="13.140625" style="52" customWidth="1"/>
    <col min="12549" max="12794" width="10" style="52"/>
    <col min="12795" max="12795" width="8.42578125" style="52" customWidth="1"/>
    <col min="12796" max="12796" width="44.28515625" style="52" customWidth="1"/>
    <col min="12797" max="12797" width="18.140625" style="52" customWidth="1"/>
    <col min="12798" max="12798" width="15.42578125" style="52" customWidth="1"/>
    <col min="12799" max="12800" width="10" style="52" customWidth="1"/>
    <col min="12801" max="12801" width="15.42578125" style="52" bestFit="1" customWidth="1"/>
    <col min="12802" max="12802" width="14.140625" style="52" customWidth="1"/>
    <col min="12803" max="12803" width="15.7109375" style="52" bestFit="1" customWidth="1"/>
    <col min="12804" max="12804" width="13.140625" style="52" customWidth="1"/>
    <col min="12805" max="13050" width="10" style="52"/>
    <col min="13051" max="13051" width="8.42578125" style="52" customWidth="1"/>
    <col min="13052" max="13052" width="44.28515625" style="52" customWidth="1"/>
    <col min="13053" max="13053" width="18.140625" style="52" customWidth="1"/>
    <col min="13054" max="13054" width="15.42578125" style="52" customWidth="1"/>
    <col min="13055" max="13056" width="10" style="52" customWidth="1"/>
    <col min="13057" max="13057" width="15.42578125" style="52" bestFit="1" customWidth="1"/>
    <col min="13058" max="13058" width="14.140625" style="52" customWidth="1"/>
    <col min="13059" max="13059" width="15.7109375" style="52" bestFit="1" customWidth="1"/>
    <col min="13060" max="13060" width="13.140625" style="52" customWidth="1"/>
    <col min="13061" max="13306" width="10" style="52"/>
    <col min="13307" max="13307" width="8.42578125" style="52" customWidth="1"/>
    <col min="13308" max="13308" width="44.28515625" style="52" customWidth="1"/>
    <col min="13309" max="13309" width="18.140625" style="52" customWidth="1"/>
    <col min="13310" max="13310" width="15.42578125" style="52" customWidth="1"/>
    <col min="13311" max="13312" width="10" style="52" customWidth="1"/>
    <col min="13313" max="13313" width="15.42578125" style="52" bestFit="1" customWidth="1"/>
    <col min="13314" max="13314" width="14.140625" style="52" customWidth="1"/>
    <col min="13315" max="13315" width="15.7109375" style="52" bestFit="1" customWidth="1"/>
    <col min="13316" max="13316" width="13.140625" style="52" customWidth="1"/>
    <col min="13317" max="13562" width="10" style="52"/>
    <col min="13563" max="13563" width="8.42578125" style="52" customWidth="1"/>
    <col min="13564" max="13564" width="44.28515625" style="52" customWidth="1"/>
    <col min="13565" max="13565" width="18.140625" style="52" customWidth="1"/>
    <col min="13566" max="13566" width="15.42578125" style="52" customWidth="1"/>
    <col min="13567" max="13568" width="10" style="52" customWidth="1"/>
    <col min="13569" max="13569" width="15.42578125" style="52" bestFit="1" customWidth="1"/>
    <col min="13570" max="13570" width="14.140625" style="52" customWidth="1"/>
    <col min="13571" max="13571" width="15.7109375" style="52" bestFit="1" customWidth="1"/>
    <col min="13572" max="13572" width="13.140625" style="52" customWidth="1"/>
    <col min="13573" max="13818" width="10" style="52"/>
    <col min="13819" max="13819" width="8.42578125" style="52" customWidth="1"/>
    <col min="13820" max="13820" width="44.28515625" style="52" customWidth="1"/>
    <col min="13821" max="13821" width="18.140625" style="52" customWidth="1"/>
    <col min="13822" max="13822" width="15.42578125" style="52" customWidth="1"/>
    <col min="13823" max="13824" width="10" style="52" customWidth="1"/>
    <col min="13825" max="13825" width="15.42578125" style="52" bestFit="1" customWidth="1"/>
    <col min="13826" max="13826" width="14.140625" style="52" customWidth="1"/>
    <col min="13827" max="13827" width="15.7109375" style="52" bestFit="1" customWidth="1"/>
    <col min="13828" max="13828" width="13.140625" style="52" customWidth="1"/>
    <col min="13829" max="14074" width="10" style="52"/>
    <col min="14075" max="14075" width="8.42578125" style="52" customWidth="1"/>
    <col min="14076" max="14076" width="44.28515625" style="52" customWidth="1"/>
    <col min="14077" max="14077" width="18.140625" style="52" customWidth="1"/>
    <col min="14078" max="14078" width="15.42578125" style="52" customWidth="1"/>
    <col min="14079" max="14080" width="10" style="52" customWidth="1"/>
    <col min="14081" max="14081" width="15.42578125" style="52" bestFit="1" customWidth="1"/>
    <col min="14082" max="14082" width="14.140625" style="52" customWidth="1"/>
    <col min="14083" max="14083" width="15.7109375" style="52" bestFit="1" customWidth="1"/>
    <col min="14084" max="14084" width="13.140625" style="52" customWidth="1"/>
    <col min="14085" max="14330" width="10" style="52"/>
    <col min="14331" max="14331" width="8.42578125" style="52" customWidth="1"/>
    <col min="14332" max="14332" width="44.28515625" style="52" customWidth="1"/>
    <col min="14333" max="14333" width="18.140625" style="52" customWidth="1"/>
    <col min="14334" max="14334" width="15.42578125" style="52" customWidth="1"/>
    <col min="14335" max="14336" width="10" style="52" customWidth="1"/>
    <col min="14337" max="14337" width="15.42578125" style="52" bestFit="1" customWidth="1"/>
    <col min="14338" max="14338" width="14.140625" style="52" customWidth="1"/>
    <col min="14339" max="14339" width="15.7109375" style="52" bestFit="1" customWidth="1"/>
    <col min="14340" max="14340" width="13.140625" style="52" customWidth="1"/>
    <col min="14341" max="14586" width="10" style="52"/>
    <col min="14587" max="14587" width="8.42578125" style="52" customWidth="1"/>
    <col min="14588" max="14588" width="44.28515625" style="52" customWidth="1"/>
    <col min="14589" max="14589" width="18.140625" style="52" customWidth="1"/>
    <col min="14590" max="14590" width="15.42578125" style="52" customWidth="1"/>
    <col min="14591" max="14592" width="10" style="52" customWidth="1"/>
    <col min="14593" max="14593" width="15.42578125" style="52" bestFit="1" customWidth="1"/>
    <col min="14594" max="14594" width="14.140625" style="52" customWidth="1"/>
    <col min="14595" max="14595" width="15.7109375" style="52" bestFit="1" customWidth="1"/>
    <col min="14596" max="14596" width="13.140625" style="52" customWidth="1"/>
    <col min="14597" max="14842" width="10" style="52"/>
    <col min="14843" max="14843" width="8.42578125" style="52" customWidth="1"/>
    <col min="14844" max="14844" width="44.28515625" style="52" customWidth="1"/>
    <col min="14845" max="14845" width="18.140625" style="52" customWidth="1"/>
    <col min="14846" max="14846" width="15.42578125" style="52" customWidth="1"/>
    <col min="14847" max="14848" width="10" style="52" customWidth="1"/>
    <col min="14849" max="14849" width="15.42578125" style="52" bestFit="1" customWidth="1"/>
    <col min="14850" max="14850" width="14.140625" style="52" customWidth="1"/>
    <col min="14851" max="14851" width="15.7109375" style="52" bestFit="1" customWidth="1"/>
    <col min="14852" max="14852" width="13.140625" style="52" customWidth="1"/>
    <col min="14853" max="15098" width="10" style="52"/>
    <col min="15099" max="15099" width="8.42578125" style="52" customWidth="1"/>
    <col min="15100" max="15100" width="44.28515625" style="52" customWidth="1"/>
    <col min="15101" max="15101" width="18.140625" style="52" customWidth="1"/>
    <col min="15102" max="15102" width="15.42578125" style="52" customWidth="1"/>
    <col min="15103" max="15104" width="10" style="52" customWidth="1"/>
    <col min="15105" max="15105" width="15.42578125" style="52" bestFit="1" customWidth="1"/>
    <col min="15106" max="15106" width="14.140625" style="52" customWidth="1"/>
    <col min="15107" max="15107" width="15.7109375" style="52" bestFit="1" customWidth="1"/>
    <col min="15108" max="15108" width="13.140625" style="52" customWidth="1"/>
    <col min="15109" max="15354" width="10" style="52"/>
    <col min="15355" max="15355" width="8.42578125" style="52" customWidth="1"/>
    <col min="15356" max="15356" width="44.28515625" style="52" customWidth="1"/>
    <col min="15357" max="15357" width="18.140625" style="52" customWidth="1"/>
    <col min="15358" max="15358" width="15.42578125" style="52" customWidth="1"/>
    <col min="15359" max="15360" width="10" style="52" customWidth="1"/>
    <col min="15361" max="15361" width="15.42578125" style="52" bestFit="1" customWidth="1"/>
    <col min="15362" max="15362" width="14.140625" style="52" customWidth="1"/>
    <col min="15363" max="15363" width="15.7109375" style="52" bestFit="1" customWidth="1"/>
    <col min="15364" max="15364" width="13.140625" style="52" customWidth="1"/>
    <col min="15365" max="15610" width="10" style="52"/>
    <col min="15611" max="15611" width="8.42578125" style="52" customWidth="1"/>
    <col min="15612" max="15612" width="44.28515625" style="52" customWidth="1"/>
    <col min="15613" max="15613" width="18.140625" style="52" customWidth="1"/>
    <col min="15614" max="15614" width="15.42578125" style="52" customWidth="1"/>
    <col min="15615" max="15616" width="10" style="52" customWidth="1"/>
    <col min="15617" max="15617" width="15.42578125" style="52" bestFit="1" customWidth="1"/>
    <col min="15618" max="15618" width="14.140625" style="52" customWidth="1"/>
    <col min="15619" max="15619" width="15.7109375" style="52" bestFit="1" customWidth="1"/>
    <col min="15620" max="15620" width="13.140625" style="52" customWidth="1"/>
    <col min="15621" max="15866" width="10" style="52"/>
    <col min="15867" max="15867" width="8.42578125" style="52" customWidth="1"/>
    <col min="15868" max="15868" width="44.28515625" style="52" customWidth="1"/>
    <col min="15869" max="15869" width="18.140625" style="52" customWidth="1"/>
    <col min="15870" max="15870" width="15.42578125" style="52" customWidth="1"/>
    <col min="15871" max="15872" width="10" style="52" customWidth="1"/>
    <col min="15873" max="15873" width="15.42578125" style="52" bestFit="1" customWidth="1"/>
    <col min="15874" max="15874" width="14.140625" style="52" customWidth="1"/>
    <col min="15875" max="15875" width="15.7109375" style="52" bestFit="1" customWidth="1"/>
    <col min="15876" max="15876" width="13.140625" style="52" customWidth="1"/>
    <col min="15877" max="16122" width="10" style="52"/>
    <col min="16123" max="16123" width="8.42578125" style="52" customWidth="1"/>
    <col min="16124" max="16124" width="44.28515625" style="52" customWidth="1"/>
    <col min="16125" max="16125" width="18.140625" style="52" customWidth="1"/>
    <col min="16126" max="16126" width="15.42578125" style="52" customWidth="1"/>
    <col min="16127" max="16128" width="10" style="52" customWidth="1"/>
    <col min="16129" max="16129" width="15.42578125" style="52" bestFit="1" customWidth="1"/>
    <col min="16130" max="16130" width="14.140625" style="52" customWidth="1"/>
    <col min="16131" max="16131" width="15.7109375" style="52" bestFit="1" customWidth="1"/>
    <col min="16132" max="16132" width="13.140625" style="52" customWidth="1"/>
    <col min="16133" max="16384" width="10" style="52"/>
  </cols>
  <sheetData>
    <row r="1" spans="1:10">
      <c r="C1" s="53" t="s">
        <v>49</v>
      </c>
      <c r="D1" s="54" t="s">
        <v>50</v>
      </c>
    </row>
    <row r="2" spans="1:10">
      <c r="A2" s="231" t="s">
        <v>455</v>
      </c>
      <c r="B2" s="231"/>
      <c r="C2" s="231"/>
      <c r="D2" s="231"/>
    </row>
    <row r="3" spans="1:10" ht="22.5" customHeight="1">
      <c r="A3" s="232" t="s">
        <v>354</v>
      </c>
      <c r="B3" s="232"/>
      <c r="C3" s="232"/>
      <c r="D3" s="55"/>
    </row>
    <row r="4" spans="1:10">
      <c r="A4" s="55" t="s">
        <v>51</v>
      </c>
      <c r="B4" s="55" t="s">
        <v>355</v>
      </c>
      <c r="C4" s="56"/>
      <c r="D4" s="55"/>
    </row>
    <row r="5" spans="1:10">
      <c r="A5" s="79" t="s">
        <v>454</v>
      </c>
      <c r="B5" s="55"/>
      <c r="C5" s="56"/>
      <c r="D5" s="55"/>
    </row>
    <row r="6" spans="1:10">
      <c r="A6" s="55" t="s">
        <v>375</v>
      </c>
      <c r="B6" s="55"/>
      <c r="C6" s="56"/>
      <c r="D6" s="55"/>
    </row>
    <row r="7" spans="1:10" ht="18" customHeight="1" thickBot="1">
      <c r="A7" s="57"/>
      <c r="B7" s="57"/>
      <c r="C7" s="57"/>
      <c r="D7" s="57"/>
    </row>
    <row r="8" spans="1:10" ht="19.5" thickTop="1">
      <c r="A8" s="58" t="s">
        <v>1</v>
      </c>
      <c r="B8" s="58" t="s">
        <v>0</v>
      </c>
      <c r="C8" s="58" t="s">
        <v>52</v>
      </c>
      <c r="D8" s="58" t="s">
        <v>5</v>
      </c>
    </row>
    <row r="9" spans="1:10" ht="19.5" thickBot="1">
      <c r="A9" s="59"/>
      <c r="B9" s="59"/>
      <c r="C9" s="59" t="s">
        <v>53</v>
      </c>
      <c r="D9" s="59"/>
    </row>
    <row r="10" spans="1:10" ht="19.5" thickTop="1">
      <c r="A10" s="86">
        <v>1</v>
      </c>
      <c r="B10" s="86" t="s">
        <v>347</v>
      </c>
      <c r="C10" s="61"/>
      <c r="D10" s="62"/>
    </row>
    <row r="11" spans="1:10">
      <c r="A11" s="62"/>
      <c r="B11" s="62"/>
      <c r="C11" s="63"/>
      <c r="D11" s="60"/>
    </row>
    <row r="12" spans="1:10">
      <c r="A12" s="60"/>
      <c r="B12" s="60"/>
      <c r="C12" s="63"/>
      <c r="D12" s="60"/>
    </row>
    <row r="13" spans="1:10">
      <c r="A13" s="60"/>
      <c r="B13" s="60"/>
      <c r="C13" s="63"/>
      <c r="D13" s="60"/>
    </row>
    <row r="14" spans="1:10">
      <c r="A14" s="60"/>
      <c r="B14" s="60"/>
      <c r="C14" s="63"/>
      <c r="D14" s="60"/>
    </row>
    <row r="15" spans="1:10">
      <c r="A15" s="60"/>
      <c r="B15" s="60"/>
      <c r="C15" s="63"/>
      <c r="D15" s="60"/>
    </row>
    <row r="16" spans="1:10" ht="18" customHeight="1">
      <c r="A16" s="60"/>
      <c r="B16" s="64"/>
      <c r="C16" s="65"/>
      <c r="D16" s="60"/>
      <c r="J16" s="208"/>
    </row>
    <row r="17" spans="1:4">
      <c r="A17" s="60"/>
      <c r="B17" s="66" t="s">
        <v>54</v>
      </c>
      <c r="C17" s="67">
        <f>SUM(C10:C16)</f>
        <v>0</v>
      </c>
      <c r="D17" s="68"/>
    </row>
    <row r="18" spans="1:4">
      <c r="A18" s="60"/>
      <c r="B18" s="50" t="str">
        <f>BAHTTEXT(C17)</f>
        <v>ศูนย์บาทถ้วน</v>
      </c>
      <c r="C18" s="69"/>
      <c r="D18" s="60"/>
    </row>
    <row r="19" spans="1:4" ht="15" customHeight="1">
      <c r="A19" s="60"/>
      <c r="B19" s="60"/>
      <c r="C19" s="60"/>
      <c r="D19" s="60"/>
    </row>
    <row r="20" spans="1:4">
      <c r="A20" s="70"/>
      <c r="B20" s="233"/>
      <c r="C20" s="233"/>
      <c r="D20" s="233"/>
    </row>
    <row r="21" spans="1:4" ht="14.1" customHeight="1">
      <c r="B21" s="73"/>
      <c r="C21" s="74"/>
      <c r="D21" s="74"/>
    </row>
    <row r="22" spans="1:4" ht="19.5">
      <c r="A22" s="234" t="s">
        <v>456</v>
      </c>
      <c r="B22" s="234"/>
      <c r="C22" s="234"/>
      <c r="D22" s="234"/>
    </row>
    <row r="23" spans="1:4" ht="19.5">
      <c r="A23" s="234" t="s">
        <v>457</v>
      </c>
      <c r="B23" s="234"/>
      <c r="C23" s="234"/>
      <c r="D23" s="234"/>
    </row>
    <row r="24" spans="1:4" ht="19.5">
      <c r="A24" s="234" t="s">
        <v>458</v>
      </c>
      <c r="B24" s="234"/>
      <c r="C24" s="234"/>
      <c r="D24" s="234"/>
    </row>
    <row r="25" spans="1:4" ht="18" customHeight="1"/>
    <row r="26" spans="1:4">
      <c r="A26" s="230"/>
      <c r="B26" s="230"/>
      <c r="C26" s="230"/>
      <c r="D26" s="230"/>
    </row>
    <row r="27" spans="1:4">
      <c r="A27" s="230"/>
      <c r="B27" s="230"/>
      <c r="C27" s="230"/>
      <c r="D27" s="230"/>
    </row>
    <row r="29" spans="1:4">
      <c r="A29" s="230"/>
      <c r="B29" s="230"/>
      <c r="C29" s="230"/>
      <c r="D29" s="230"/>
    </row>
    <row r="30" spans="1:4">
      <c r="A30" s="230"/>
      <c r="B30" s="230"/>
      <c r="C30" s="230"/>
      <c r="D30" s="230"/>
    </row>
  </sheetData>
  <mergeCells count="10">
    <mergeCell ref="A29:D29"/>
    <mergeCell ref="A30:D30"/>
    <mergeCell ref="A26:D26"/>
    <mergeCell ref="A27:D27"/>
    <mergeCell ref="A2:D2"/>
    <mergeCell ref="A3:C3"/>
    <mergeCell ref="B20:D20"/>
    <mergeCell ref="A22:D22"/>
    <mergeCell ref="A23:D23"/>
    <mergeCell ref="A24:D24"/>
  </mergeCells>
  <pageMargins left="0.7" right="0.7" top="0.75" bottom="0.75" header="0.3" footer="0.3"/>
  <pageSetup paperSize="9" scale="8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05DD-9B62-D641-8AFE-6F24D2D7884B}">
  <sheetPr>
    <tabColor rgb="FFFFFF00"/>
    <pageSetUpPr fitToPage="1"/>
  </sheetPr>
  <dimension ref="A1:J29"/>
  <sheetViews>
    <sheetView view="pageBreakPreview" topLeftCell="A19" zoomScale="144" zoomScaleNormal="100" zoomScaleSheetLayoutView="144" workbookViewId="0">
      <selection activeCell="B29" sqref="B29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6" width="10.42578125" style="76" bestFit="1" customWidth="1"/>
    <col min="7" max="8" width="9.85546875" style="76" customWidth="1"/>
    <col min="9" max="9" width="12.85546875" style="76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266</v>
      </c>
      <c r="J1" s="245"/>
    </row>
    <row r="2" spans="1:10" ht="18.75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1.6</v>
      </c>
      <c r="B9" s="124" t="s">
        <v>401</v>
      </c>
      <c r="C9" s="28"/>
      <c r="D9" s="27"/>
      <c r="E9" s="63"/>
      <c r="F9" s="63"/>
      <c r="G9" s="93"/>
      <c r="H9" s="63"/>
      <c r="I9" s="63"/>
      <c r="J9" s="60"/>
    </row>
    <row r="10" spans="1:10" ht="18.75">
      <c r="A10" s="89" t="s">
        <v>399</v>
      </c>
      <c r="B10" s="129" t="s">
        <v>195</v>
      </c>
      <c r="C10" s="28"/>
      <c r="D10" s="27"/>
      <c r="E10" s="63"/>
      <c r="F10" s="63"/>
      <c r="G10" s="93"/>
      <c r="H10" s="63"/>
      <c r="I10" s="63"/>
      <c r="J10" s="60"/>
    </row>
    <row r="11" spans="1:10" ht="18.75">
      <c r="A11" s="1"/>
      <c r="B11" s="5" t="s">
        <v>197</v>
      </c>
      <c r="C11" s="3"/>
      <c r="D11" s="193" t="s">
        <v>189</v>
      </c>
      <c r="E11" s="94"/>
      <c r="F11" s="94">
        <f>C11*E11</f>
        <v>0</v>
      </c>
      <c r="G11" s="95"/>
      <c r="H11" s="94">
        <f>C11*G11</f>
        <v>0</v>
      </c>
      <c r="I11" s="94">
        <f>F11+H11</f>
        <v>0</v>
      </c>
      <c r="J11" s="60"/>
    </row>
    <row r="12" spans="1:10" ht="18.75">
      <c r="A12" s="1"/>
      <c r="B12" s="110" t="s">
        <v>124</v>
      </c>
      <c r="C12" s="6"/>
      <c r="D12" s="3" t="s">
        <v>271</v>
      </c>
      <c r="E12" s="94"/>
      <c r="F12" s="94">
        <f>C12*E12</f>
        <v>0</v>
      </c>
      <c r="G12" s="95"/>
      <c r="H12" s="94">
        <f>C12*G12</f>
        <v>0</v>
      </c>
      <c r="I12" s="94">
        <f>F12+H12</f>
        <v>0</v>
      </c>
      <c r="J12" s="60"/>
    </row>
    <row r="13" spans="1:10" ht="18.75">
      <c r="A13" s="1"/>
      <c r="B13" s="101"/>
      <c r="C13" s="91"/>
      <c r="D13" s="142"/>
      <c r="E13" s="94"/>
      <c r="F13" s="94"/>
      <c r="G13" s="95"/>
      <c r="H13" s="94"/>
      <c r="I13" s="102"/>
      <c r="J13" s="60"/>
    </row>
    <row r="14" spans="1:10" ht="18.75">
      <c r="A14" s="1"/>
      <c r="B14" s="12" t="s">
        <v>200</v>
      </c>
      <c r="C14" s="3"/>
      <c r="D14" s="10"/>
      <c r="E14" s="94"/>
      <c r="F14" s="94"/>
      <c r="G14" s="95"/>
      <c r="H14" s="94"/>
      <c r="I14" s="102">
        <f>SUM(I11:I13)</f>
        <v>0</v>
      </c>
      <c r="J14" s="60"/>
    </row>
    <row r="15" spans="1:10" ht="18.75">
      <c r="A15" s="1"/>
      <c r="B15" s="16"/>
      <c r="C15" s="3"/>
      <c r="D15" s="10"/>
      <c r="E15" s="181"/>
      <c r="F15" s="94"/>
      <c r="G15" s="95"/>
      <c r="H15" s="94"/>
      <c r="I15" s="102"/>
      <c r="J15" s="60"/>
    </row>
    <row r="16" spans="1:10" ht="18.75">
      <c r="A16" s="89" t="s">
        <v>400</v>
      </c>
      <c r="B16" s="129" t="s">
        <v>196</v>
      </c>
      <c r="C16" s="3"/>
      <c r="D16" s="11"/>
      <c r="E16" s="17"/>
      <c r="F16" s="94"/>
      <c r="G16" s="95"/>
      <c r="H16" s="94"/>
      <c r="I16" s="94"/>
      <c r="J16" s="60"/>
    </row>
    <row r="17" spans="1:10" ht="18.75">
      <c r="A17" s="1"/>
      <c r="B17" s="5" t="s">
        <v>198</v>
      </c>
      <c r="C17" s="3"/>
      <c r="D17" s="11" t="s">
        <v>85</v>
      </c>
      <c r="E17" s="94"/>
      <c r="F17" s="94">
        <f>C17*E17</f>
        <v>0</v>
      </c>
      <c r="G17" s="95"/>
      <c r="H17" s="94">
        <f>C17*G17</f>
        <v>0</v>
      </c>
      <c r="I17" s="94">
        <f t="shared" ref="I17:I19" si="0">F17+H17</f>
        <v>0</v>
      </c>
      <c r="J17" s="60"/>
    </row>
    <row r="18" spans="1:10" ht="18.75">
      <c r="A18" s="1"/>
      <c r="B18" s="5" t="s">
        <v>199</v>
      </c>
      <c r="C18" s="3"/>
      <c r="D18" s="11" t="s">
        <v>85</v>
      </c>
      <c r="E18" s="94"/>
      <c r="F18" s="94">
        <f>C18*E18</f>
        <v>0</v>
      </c>
      <c r="G18" s="95"/>
      <c r="H18" s="94">
        <f>C18*G18</f>
        <v>0</v>
      </c>
      <c r="I18" s="94">
        <f t="shared" si="0"/>
        <v>0</v>
      </c>
      <c r="J18" s="137"/>
    </row>
    <row r="19" spans="1:10" ht="18.75">
      <c r="A19" s="1"/>
      <c r="B19" s="110" t="s">
        <v>124</v>
      </c>
      <c r="C19" s="6"/>
      <c r="D19" s="3" t="s">
        <v>271</v>
      </c>
      <c r="E19" s="94"/>
      <c r="F19" s="94">
        <f>C19*E19</f>
        <v>0</v>
      </c>
      <c r="G19" s="95"/>
      <c r="H19" s="94">
        <f>C19*G19</f>
        <v>0</v>
      </c>
      <c r="I19" s="94">
        <f t="shared" si="0"/>
        <v>0</v>
      </c>
      <c r="J19" s="137"/>
    </row>
    <row r="20" spans="1:10" ht="18.75">
      <c r="A20" s="1"/>
      <c r="B20" s="101"/>
      <c r="C20" s="91"/>
      <c r="D20" s="142"/>
      <c r="E20" s="94"/>
      <c r="F20" s="94"/>
      <c r="G20" s="95"/>
      <c r="H20" s="94"/>
      <c r="I20" s="102"/>
      <c r="J20" s="60"/>
    </row>
    <row r="21" spans="1:10" ht="18.75">
      <c r="A21" s="26"/>
      <c r="B21" s="12" t="s">
        <v>201</v>
      </c>
      <c r="C21" s="91"/>
      <c r="D21" s="142"/>
      <c r="E21" s="94"/>
      <c r="F21" s="94"/>
      <c r="G21" s="95"/>
      <c r="H21" s="94"/>
      <c r="I21" s="102">
        <f>SUM(I17:I20)</f>
        <v>0</v>
      </c>
      <c r="J21" s="60"/>
    </row>
    <row r="22" spans="1:10" ht="18.75">
      <c r="A22" s="32"/>
      <c r="B22" s="110"/>
      <c r="C22" s="91"/>
      <c r="D22" s="51"/>
      <c r="E22" s="94"/>
      <c r="F22" s="94"/>
      <c r="G22" s="95"/>
      <c r="H22" s="94"/>
      <c r="I22" s="94"/>
      <c r="J22" s="60"/>
    </row>
    <row r="23" spans="1:10" ht="18.75">
      <c r="A23" s="1"/>
      <c r="B23" s="101" t="s">
        <v>402</v>
      </c>
      <c r="C23" s="91"/>
      <c r="D23" s="142"/>
      <c r="E23" s="94"/>
      <c r="F23" s="94"/>
      <c r="G23" s="95"/>
      <c r="H23" s="94"/>
      <c r="I23" s="102">
        <f>I14+I21</f>
        <v>0</v>
      </c>
      <c r="J23" s="60"/>
    </row>
    <row r="24" spans="1:10" ht="18.75">
      <c r="A24" s="1"/>
      <c r="B24" s="101"/>
      <c r="C24" s="91"/>
      <c r="D24" s="142"/>
      <c r="E24" s="94"/>
      <c r="F24" s="94"/>
      <c r="G24" s="95"/>
      <c r="H24" s="94"/>
      <c r="I24" s="102"/>
      <c r="J24" s="60"/>
    </row>
    <row r="25" spans="1:10" ht="18.75">
      <c r="A25" s="1"/>
      <c r="B25" s="101"/>
      <c r="C25" s="91"/>
      <c r="D25" s="142"/>
      <c r="E25" s="94"/>
      <c r="F25" s="94"/>
      <c r="G25" s="95"/>
      <c r="H25" s="94"/>
      <c r="I25" s="102"/>
      <c r="J25" s="60"/>
    </row>
    <row r="26" spans="1:10" ht="18.75">
      <c r="A26" s="70"/>
      <c r="B26" s="71"/>
      <c r="C26" s="71"/>
      <c r="D26" s="71"/>
      <c r="E26" s="52"/>
      <c r="F26" s="52"/>
      <c r="G26" s="52"/>
      <c r="H26" s="52"/>
      <c r="I26" s="106"/>
      <c r="J26" s="52"/>
    </row>
    <row r="27" spans="1:10" ht="18.75">
      <c r="A27" s="70"/>
      <c r="B27" s="71"/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/>
      <c r="B28" s="52"/>
      <c r="C28" s="52"/>
      <c r="D28" s="52"/>
      <c r="E28" s="52"/>
      <c r="F28" s="52"/>
      <c r="G28" s="52"/>
      <c r="H28" s="52"/>
      <c r="I28" s="52"/>
      <c r="J28" s="52"/>
    </row>
    <row r="29" spans="1:10" ht="18.75">
      <c r="J29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9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2478-012B-E54B-8242-73C349AA1173}">
  <sheetPr>
    <tabColor rgb="FFFFFF00"/>
    <pageSetUpPr fitToPage="1"/>
  </sheetPr>
  <dimension ref="A1:J29"/>
  <sheetViews>
    <sheetView view="pageBreakPreview" topLeftCell="A22" zoomScale="144" zoomScaleNormal="100" zoomScaleSheetLayoutView="144" workbookViewId="0">
      <selection activeCell="B36" sqref="B36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8" width="9.85546875" style="76" customWidth="1"/>
    <col min="9" max="9" width="12.85546875" style="76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131</v>
      </c>
      <c r="J1" s="245"/>
    </row>
    <row r="2" spans="1:10" ht="18.75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1.7</v>
      </c>
      <c r="B9" s="124" t="s">
        <v>404</v>
      </c>
      <c r="C9" s="28"/>
      <c r="D9" s="27"/>
      <c r="E9" s="63"/>
      <c r="F9" s="63"/>
      <c r="G9" s="93"/>
      <c r="H9" s="63"/>
      <c r="I9" s="63"/>
      <c r="J9" s="60"/>
    </row>
    <row r="10" spans="1:10" ht="18.75">
      <c r="A10" s="50" t="s">
        <v>403</v>
      </c>
      <c r="B10" s="90" t="s">
        <v>209</v>
      </c>
      <c r="C10" s="91"/>
      <c r="D10" s="1"/>
      <c r="E10" s="63"/>
      <c r="F10" s="63"/>
      <c r="G10" s="93"/>
      <c r="H10" s="63"/>
      <c r="I10" s="63"/>
      <c r="J10" s="60"/>
    </row>
    <row r="11" spans="1:10" ht="18.75">
      <c r="A11" s="1"/>
      <c r="B11" s="5" t="s">
        <v>450</v>
      </c>
      <c r="C11" s="3"/>
      <c r="D11" s="3" t="s">
        <v>189</v>
      </c>
      <c r="E11" s="94"/>
      <c r="F11" s="94">
        <f>C11*E11</f>
        <v>0</v>
      </c>
      <c r="G11" s="95"/>
      <c r="H11" s="94">
        <f t="shared" ref="H11:H19" si="0">C11*G11</f>
        <v>0</v>
      </c>
      <c r="I11" s="94">
        <f>F11+H11</f>
        <v>0</v>
      </c>
      <c r="J11" s="60"/>
    </row>
    <row r="12" spans="1:10" ht="18.75">
      <c r="A12" s="1"/>
      <c r="B12" s="5" t="s">
        <v>202</v>
      </c>
      <c r="C12" s="3"/>
      <c r="D12" s="3" t="s">
        <v>153</v>
      </c>
      <c r="E12" s="94"/>
      <c r="F12" s="94">
        <f t="shared" ref="F12:F19" si="1">C12*E12</f>
        <v>0</v>
      </c>
      <c r="G12" s="95"/>
      <c r="H12" s="94">
        <f t="shared" si="0"/>
        <v>0</v>
      </c>
      <c r="I12" s="94">
        <f t="shared" ref="I12:I20" si="2">F12+H12</f>
        <v>0</v>
      </c>
      <c r="J12" s="60"/>
    </row>
    <row r="13" spans="1:10" ht="18.75">
      <c r="A13" s="1"/>
      <c r="B13" s="5" t="s">
        <v>203</v>
      </c>
      <c r="C13" s="3"/>
      <c r="D13" s="3" t="s">
        <v>153</v>
      </c>
      <c r="E13" s="94"/>
      <c r="F13" s="94">
        <f t="shared" si="1"/>
        <v>0</v>
      </c>
      <c r="G13" s="95"/>
      <c r="H13" s="94">
        <f t="shared" si="0"/>
        <v>0</v>
      </c>
      <c r="I13" s="94">
        <f t="shared" si="2"/>
        <v>0</v>
      </c>
      <c r="J13" s="60"/>
    </row>
    <row r="14" spans="1:10" ht="18.75">
      <c r="A14" s="1"/>
      <c r="B14" s="5" t="s">
        <v>204</v>
      </c>
      <c r="C14" s="3"/>
      <c r="D14" s="3" t="s">
        <v>153</v>
      </c>
      <c r="E14" s="94"/>
      <c r="F14" s="94">
        <f t="shared" si="1"/>
        <v>0</v>
      </c>
      <c r="G14" s="95"/>
      <c r="H14" s="94">
        <f t="shared" si="0"/>
        <v>0</v>
      </c>
      <c r="I14" s="94">
        <f t="shared" si="2"/>
        <v>0</v>
      </c>
      <c r="J14" s="60"/>
    </row>
    <row r="15" spans="1:10" ht="18.75">
      <c r="A15" s="1"/>
      <c r="B15" s="5" t="s">
        <v>205</v>
      </c>
      <c r="C15" s="3"/>
      <c r="D15" s="3" t="s">
        <v>153</v>
      </c>
      <c r="E15" s="94"/>
      <c r="F15" s="94">
        <f t="shared" si="1"/>
        <v>0</v>
      </c>
      <c r="G15" s="95"/>
      <c r="H15" s="94">
        <f t="shared" si="0"/>
        <v>0</v>
      </c>
      <c r="I15" s="94">
        <f t="shared" si="2"/>
        <v>0</v>
      </c>
      <c r="J15" s="60"/>
    </row>
    <row r="16" spans="1:10" ht="18.75">
      <c r="A16" s="1"/>
      <c r="B16" s="5" t="s">
        <v>206</v>
      </c>
      <c r="C16" s="3"/>
      <c r="D16" s="3" t="s">
        <v>88</v>
      </c>
      <c r="E16" s="94"/>
      <c r="F16" s="94">
        <f t="shared" si="1"/>
        <v>0</v>
      </c>
      <c r="G16" s="95"/>
      <c r="H16" s="94">
        <f t="shared" si="0"/>
        <v>0</v>
      </c>
      <c r="I16" s="94">
        <f t="shared" si="2"/>
        <v>0</v>
      </c>
      <c r="J16" s="137"/>
    </row>
    <row r="17" spans="1:10" ht="18.75">
      <c r="A17" s="1"/>
      <c r="B17" s="5" t="s">
        <v>207</v>
      </c>
      <c r="C17" s="3"/>
      <c r="D17" s="3" t="s">
        <v>88</v>
      </c>
      <c r="E17" s="94"/>
      <c r="F17" s="94">
        <f t="shared" si="1"/>
        <v>0</v>
      </c>
      <c r="G17" s="95"/>
      <c r="H17" s="94">
        <f t="shared" si="0"/>
        <v>0</v>
      </c>
      <c r="I17" s="94">
        <f t="shared" si="2"/>
        <v>0</v>
      </c>
      <c r="J17" s="137"/>
    </row>
    <row r="18" spans="1:10" ht="18.75">
      <c r="A18" s="1"/>
      <c r="B18" s="5" t="s">
        <v>208</v>
      </c>
      <c r="C18" s="3"/>
      <c r="D18" s="3" t="s">
        <v>153</v>
      </c>
      <c r="E18" s="94"/>
      <c r="F18" s="94">
        <f t="shared" si="1"/>
        <v>0</v>
      </c>
      <c r="G18" s="95"/>
      <c r="H18" s="94">
        <f t="shared" si="0"/>
        <v>0</v>
      </c>
      <c r="I18" s="94">
        <f t="shared" si="2"/>
        <v>0</v>
      </c>
      <c r="J18" s="60"/>
    </row>
    <row r="19" spans="1:10" ht="18.75">
      <c r="A19" s="1"/>
      <c r="B19" s="5" t="s">
        <v>449</v>
      </c>
      <c r="C19" s="3"/>
      <c r="D19" s="3" t="s">
        <v>261</v>
      </c>
      <c r="E19" s="94"/>
      <c r="F19" s="94">
        <f t="shared" si="1"/>
        <v>0</v>
      </c>
      <c r="G19" s="95"/>
      <c r="H19" s="94">
        <f t="shared" si="0"/>
        <v>0</v>
      </c>
      <c r="I19" s="94">
        <f t="shared" si="2"/>
        <v>0</v>
      </c>
      <c r="J19" s="60"/>
    </row>
    <row r="20" spans="1:10" ht="18.75">
      <c r="A20" s="1"/>
      <c r="B20" s="110" t="s">
        <v>124</v>
      </c>
      <c r="C20" s="6"/>
      <c r="D20" s="3" t="s">
        <v>271</v>
      </c>
      <c r="E20" s="94"/>
      <c r="F20" s="94">
        <f>C20*E20</f>
        <v>0</v>
      </c>
      <c r="G20" s="95"/>
      <c r="H20" s="94">
        <f>C20*G20</f>
        <v>0</v>
      </c>
      <c r="I20" s="94">
        <f t="shared" si="2"/>
        <v>0</v>
      </c>
      <c r="J20" s="60"/>
    </row>
    <row r="21" spans="1:10" ht="18.75">
      <c r="A21" s="1"/>
      <c r="B21" s="101"/>
      <c r="C21" s="137"/>
      <c r="D21" s="137"/>
      <c r="E21" s="94"/>
      <c r="F21" s="94"/>
      <c r="G21" s="95"/>
      <c r="H21" s="94"/>
      <c r="I21" s="102"/>
      <c r="J21" s="60"/>
    </row>
    <row r="22" spans="1:10" ht="18.75">
      <c r="A22" s="1"/>
      <c r="B22" s="101" t="s">
        <v>405</v>
      </c>
      <c r="C22" s="137"/>
      <c r="D22" s="137"/>
      <c r="E22" s="94"/>
      <c r="F22" s="94"/>
      <c r="G22" s="95"/>
      <c r="H22" s="94"/>
      <c r="I22" s="102">
        <f>SUM(I11:I20)</f>
        <v>0</v>
      </c>
      <c r="J22" s="60"/>
    </row>
    <row r="23" spans="1:10" ht="18.75">
      <c r="A23" s="1"/>
      <c r="B23" s="101"/>
      <c r="C23" s="137"/>
      <c r="D23" s="137"/>
      <c r="E23" s="94"/>
      <c r="F23" s="94"/>
      <c r="G23" s="95"/>
      <c r="H23" s="94"/>
      <c r="I23" s="102"/>
      <c r="J23" s="60"/>
    </row>
    <row r="24" spans="1:10" ht="18.75">
      <c r="A24" s="1"/>
      <c r="B24" s="101"/>
      <c r="C24" s="137"/>
      <c r="D24" s="137"/>
      <c r="E24" s="94"/>
      <c r="F24" s="94"/>
      <c r="G24" s="95"/>
      <c r="H24" s="94"/>
      <c r="I24" s="102"/>
      <c r="J24" s="60"/>
    </row>
    <row r="25" spans="1:10" ht="18.75">
      <c r="A25" s="1"/>
      <c r="B25" s="101"/>
      <c r="C25" s="137"/>
      <c r="D25" s="137"/>
      <c r="E25" s="94"/>
      <c r="F25" s="94"/>
      <c r="G25" s="95"/>
      <c r="H25" s="94"/>
      <c r="I25" s="102"/>
      <c r="J25" s="60"/>
    </row>
    <row r="26" spans="1:10" ht="18.75">
      <c r="A26" s="70"/>
      <c r="B26" s="71"/>
      <c r="C26" s="71"/>
      <c r="D26" s="71"/>
      <c r="E26" s="52"/>
      <c r="F26" s="52"/>
      <c r="G26" s="52"/>
      <c r="H26" s="52"/>
      <c r="I26" s="106"/>
      <c r="J26" s="52"/>
    </row>
    <row r="27" spans="1:10" ht="18.75">
      <c r="A27" s="70"/>
      <c r="B27" s="71"/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/>
      <c r="B28" s="52"/>
      <c r="C28" s="52"/>
      <c r="D28" s="52"/>
      <c r="E28" s="52"/>
      <c r="F28" s="52"/>
      <c r="G28" s="52"/>
      <c r="H28" s="52"/>
      <c r="I28" s="52"/>
      <c r="J28" s="52"/>
    </row>
    <row r="29" spans="1:10" ht="18.75">
      <c r="A29" s="70"/>
      <c r="B29" s="52"/>
      <c r="C29" s="52"/>
      <c r="D29" s="52"/>
      <c r="E29" s="52"/>
      <c r="F29" s="52"/>
      <c r="G29" s="52"/>
      <c r="H29" s="52"/>
      <c r="I29" s="52"/>
      <c r="J29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9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2C425-E7A0-C740-946B-CE13C7C90D31}">
  <sheetPr>
    <tabColor rgb="FFFFFF00"/>
    <pageSetUpPr fitToPage="1"/>
  </sheetPr>
  <dimension ref="A1:J29"/>
  <sheetViews>
    <sheetView view="pageBreakPreview" topLeftCell="A16" zoomScale="144" zoomScaleNormal="100" zoomScaleSheetLayoutView="144" workbookViewId="0">
      <selection activeCell="B29" sqref="B29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8" width="9.85546875" style="76" customWidth="1"/>
    <col min="9" max="9" width="12.85546875" style="76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299</v>
      </c>
      <c r="J1" s="245"/>
    </row>
    <row r="2" spans="1:10" ht="18.75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1.8</v>
      </c>
      <c r="B9" s="124" t="s">
        <v>407</v>
      </c>
      <c r="C9" s="28"/>
      <c r="D9" s="27"/>
      <c r="E9" s="94"/>
      <c r="F9" s="94"/>
      <c r="G9" s="95"/>
      <c r="H9" s="94"/>
      <c r="I9" s="94"/>
      <c r="J9" s="100"/>
    </row>
    <row r="10" spans="1:10" ht="18.75">
      <c r="A10" s="89" t="s">
        <v>406</v>
      </c>
      <c r="B10" s="129" t="s">
        <v>190</v>
      </c>
      <c r="C10" s="28"/>
      <c r="D10" s="27"/>
      <c r="E10" s="94"/>
      <c r="F10" s="94"/>
      <c r="G10" s="95"/>
      <c r="H10" s="94"/>
      <c r="I10" s="94"/>
      <c r="J10" s="184"/>
    </row>
    <row r="11" spans="1:10" ht="18.75">
      <c r="A11" s="1"/>
      <c r="B11" s="5" t="s">
        <v>193</v>
      </c>
      <c r="C11" s="3"/>
      <c r="D11" s="10" t="s">
        <v>73</v>
      </c>
      <c r="E11" s="94"/>
      <c r="F11" s="94">
        <f>C11*E11</f>
        <v>0</v>
      </c>
      <c r="G11" s="95"/>
      <c r="H11" s="94">
        <f>C11*G11</f>
        <v>0</v>
      </c>
      <c r="I11" s="94">
        <f>F11+H11</f>
        <v>0</v>
      </c>
      <c r="J11" s="137"/>
    </row>
    <row r="12" spans="1:10" ht="18.75">
      <c r="A12" s="1"/>
      <c r="B12" s="5" t="s">
        <v>191</v>
      </c>
      <c r="C12" s="3"/>
      <c r="D12" s="10" t="s">
        <v>73</v>
      </c>
      <c r="E12" s="94"/>
      <c r="F12" s="94">
        <f>C12*E12</f>
        <v>0</v>
      </c>
      <c r="G12" s="95"/>
      <c r="H12" s="94">
        <f>C12*G12</f>
        <v>0</v>
      </c>
      <c r="I12" s="94">
        <f t="shared" ref="I12:I14" si="0">F12+H12</f>
        <v>0</v>
      </c>
      <c r="J12" s="60"/>
    </row>
    <row r="13" spans="1:10" ht="18.75">
      <c r="A13" s="1"/>
      <c r="B13" s="5" t="s">
        <v>192</v>
      </c>
      <c r="C13" s="3"/>
      <c r="D13" s="10" t="s">
        <v>85</v>
      </c>
      <c r="E13" s="94"/>
      <c r="F13" s="94">
        <f>C13*E13</f>
        <v>0</v>
      </c>
      <c r="G13" s="95"/>
      <c r="H13" s="94">
        <f>C13*G13</f>
        <v>0</v>
      </c>
      <c r="I13" s="94">
        <f t="shared" si="0"/>
        <v>0</v>
      </c>
      <c r="J13" s="60"/>
    </row>
    <row r="14" spans="1:10" ht="18.75">
      <c r="A14" s="1"/>
      <c r="B14" s="5" t="s">
        <v>272</v>
      </c>
      <c r="C14" s="3"/>
      <c r="D14" s="10" t="s">
        <v>271</v>
      </c>
      <c r="E14" s="94"/>
      <c r="F14" s="94">
        <f>C14*E14</f>
        <v>0</v>
      </c>
      <c r="G14" s="95"/>
      <c r="H14" s="94">
        <f>C14*G14</f>
        <v>0</v>
      </c>
      <c r="I14" s="94">
        <f t="shared" si="0"/>
        <v>0</v>
      </c>
      <c r="J14" s="60"/>
    </row>
    <row r="15" spans="1:10" ht="18.75">
      <c r="A15" s="50"/>
      <c r="B15" s="124"/>
      <c r="C15" s="28"/>
      <c r="D15" s="27"/>
      <c r="E15" s="94"/>
      <c r="F15" s="94"/>
      <c r="G15" s="95"/>
      <c r="H15" s="94"/>
      <c r="I15" s="94"/>
      <c r="J15" s="60"/>
    </row>
    <row r="16" spans="1:10" ht="18.75">
      <c r="A16" s="1"/>
      <c r="B16" s="101" t="s">
        <v>194</v>
      </c>
      <c r="C16" s="91"/>
      <c r="D16" s="142"/>
      <c r="E16" s="94"/>
      <c r="F16" s="94"/>
      <c r="G16" s="95"/>
      <c r="H16" s="94"/>
      <c r="I16" s="102">
        <f>SUM(I11:I15)</f>
        <v>0</v>
      </c>
      <c r="J16" s="60"/>
    </row>
    <row r="17" spans="1:10" ht="18.75">
      <c r="A17" s="32"/>
      <c r="B17" s="110"/>
      <c r="C17" s="91"/>
      <c r="D17" s="51"/>
      <c r="E17" s="94"/>
      <c r="F17" s="94"/>
      <c r="G17" s="95"/>
      <c r="H17" s="94"/>
      <c r="I17" s="94"/>
      <c r="J17" s="60"/>
    </row>
    <row r="18" spans="1:10" ht="18.75">
      <c r="A18" s="32"/>
      <c r="B18" s="101" t="s">
        <v>408</v>
      </c>
      <c r="C18" s="91"/>
      <c r="D18" s="51"/>
      <c r="E18" s="94"/>
      <c r="F18" s="94"/>
      <c r="G18" s="95"/>
      <c r="H18" s="94"/>
      <c r="I18" s="102">
        <f>I16</f>
        <v>0</v>
      </c>
      <c r="J18" s="60"/>
    </row>
    <row r="19" spans="1:10" ht="18.75">
      <c r="A19" s="50"/>
      <c r="B19" s="124"/>
      <c r="C19" s="28"/>
      <c r="D19" s="27"/>
      <c r="E19" s="94"/>
      <c r="F19" s="94"/>
      <c r="G19" s="95"/>
      <c r="H19" s="94"/>
      <c r="I19" s="94"/>
      <c r="J19" s="60"/>
    </row>
    <row r="20" spans="1:10" ht="18.75">
      <c r="A20" s="50"/>
      <c r="B20" s="124"/>
      <c r="C20" s="28"/>
      <c r="D20" s="27"/>
      <c r="E20" s="94"/>
      <c r="F20" s="94"/>
      <c r="G20" s="95"/>
      <c r="H20" s="94"/>
      <c r="I20" s="94"/>
      <c r="J20" s="60"/>
    </row>
    <row r="21" spans="1:10" ht="18.75">
      <c r="A21" s="50"/>
      <c r="B21" s="124"/>
      <c r="C21" s="28"/>
      <c r="D21" s="27"/>
      <c r="E21" s="94"/>
      <c r="F21" s="94"/>
      <c r="G21" s="95"/>
      <c r="H21" s="94"/>
      <c r="I21" s="94"/>
      <c r="J21" s="60"/>
    </row>
    <row r="22" spans="1:10" ht="18.75">
      <c r="A22" s="50"/>
      <c r="B22" s="124"/>
      <c r="C22" s="28"/>
      <c r="D22" s="27"/>
      <c r="E22" s="94"/>
      <c r="F22" s="94"/>
      <c r="G22" s="95"/>
      <c r="H22" s="94"/>
      <c r="I22" s="94"/>
      <c r="J22" s="60"/>
    </row>
    <row r="23" spans="1:10" ht="18.75">
      <c r="A23" s="89"/>
      <c r="B23" s="129"/>
      <c r="C23" s="28"/>
      <c r="D23" s="27"/>
      <c r="E23" s="94"/>
      <c r="F23" s="94"/>
      <c r="G23" s="95"/>
      <c r="H23" s="94"/>
      <c r="I23" s="94"/>
      <c r="J23" s="60"/>
    </row>
    <row r="24" spans="1:10" ht="18.75">
      <c r="A24" s="1"/>
      <c r="B24" s="5"/>
      <c r="C24" s="3"/>
      <c r="D24" s="10"/>
      <c r="E24" s="94"/>
      <c r="F24" s="94"/>
      <c r="G24" s="95"/>
      <c r="H24" s="94"/>
      <c r="I24" s="94"/>
      <c r="J24" s="60"/>
    </row>
    <row r="25" spans="1:10" ht="18.75">
      <c r="A25" s="32"/>
      <c r="B25" s="101"/>
      <c r="C25" s="91"/>
      <c r="D25" s="51"/>
      <c r="E25" s="94"/>
      <c r="F25" s="94"/>
      <c r="G25" s="95"/>
      <c r="H25" s="94"/>
      <c r="I25" s="102"/>
      <c r="J25" s="60"/>
    </row>
    <row r="26" spans="1:10" ht="18.75">
      <c r="A26" s="70"/>
      <c r="B26" s="71"/>
      <c r="C26" s="71"/>
      <c r="D26" s="71"/>
      <c r="E26" s="52"/>
      <c r="F26" s="52"/>
      <c r="G26" s="52"/>
      <c r="H26" s="52"/>
      <c r="I26" s="106"/>
      <c r="J26" s="52"/>
    </row>
    <row r="27" spans="1:10" ht="18.75">
      <c r="A27" s="70"/>
      <c r="B27" s="71"/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/>
      <c r="B28" s="52"/>
      <c r="C28" s="52"/>
      <c r="D28" s="52"/>
      <c r="E28" s="52"/>
      <c r="F28" s="52"/>
      <c r="G28" s="52"/>
      <c r="H28" s="52"/>
      <c r="I28" s="52"/>
      <c r="J28" s="52"/>
    </row>
    <row r="29" spans="1:10" ht="18.75">
      <c r="A29" s="70"/>
      <c r="B29" s="52"/>
      <c r="C29" s="52"/>
      <c r="D29" s="52"/>
      <c r="E29" s="52"/>
      <c r="F29" s="52"/>
      <c r="G29" s="52"/>
      <c r="H29" s="52"/>
      <c r="I29" s="52"/>
      <c r="J29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9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A810-ED1A-D541-BAE2-A52AFAC4780C}">
  <sheetPr>
    <tabColor rgb="FFFFFF00"/>
    <pageSetUpPr fitToPage="1"/>
  </sheetPr>
  <dimension ref="A1:J116"/>
  <sheetViews>
    <sheetView view="pageBreakPreview" topLeftCell="A100" zoomScale="122" zoomScaleNormal="100" zoomScaleSheetLayoutView="122" workbookViewId="0">
      <selection activeCell="A116" sqref="A116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8" width="9.85546875" style="76" customWidth="1"/>
    <col min="9" max="9" width="12.85546875" style="76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300</v>
      </c>
      <c r="J1" s="245"/>
    </row>
    <row r="2" spans="1:10" ht="18.75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1.9</v>
      </c>
      <c r="B9" s="124" t="s">
        <v>429</v>
      </c>
      <c r="C9" s="137"/>
      <c r="D9" s="137"/>
      <c r="E9" s="94"/>
      <c r="F9" s="94"/>
      <c r="G9" s="95"/>
      <c r="H9" s="94"/>
      <c r="I9" s="94"/>
      <c r="J9" s="60"/>
    </row>
    <row r="10" spans="1:10" ht="18.75">
      <c r="A10" s="50" t="s">
        <v>425</v>
      </c>
      <c r="B10" s="143" t="s">
        <v>254</v>
      </c>
      <c r="C10" s="144"/>
      <c r="D10" s="3"/>
      <c r="E10" s="145"/>
      <c r="F10" s="146"/>
      <c r="G10" s="146"/>
      <c r="H10" s="147"/>
      <c r="I10" s="82"/>
      <c r="J10" s="82"/>
    </row>
    <row r="11" spans="1:10" ht="18.75">
      <c r="A11" s="89" t="s">
        <v>426</v>
      </c>
      <c r="B11" s="148" t="s">
        <v>439</v>
      </c>
      <c r="C11" s="144"/>
      <c r="D11" s="3"/>
      <c r="E11" s="149"/>
      <c r="F11" s="94"/>
      <c r="G11" s="95"/>
      <c r="H11" s="94"/>
      <c r="I11" s="94"/>
      <c r="J11" s="137"/>
    </row>
    <row r="12" spans="1:10" ht="18.75">
      <c r="A12" s="1"/>
      <c r="B12" s="5" t="s">
        <v>239</v>
      </c>
      <c r="C12" s="3">
        <v>240</v>
      </c>
      <c r="D12" s="94" t="s">
        <v>240</v>
      </c>
      <c r="E12" s="192"/>
      <c r="F12" s="94">
        <f t="shared" ref="F12:F22" si="0">C12*E12</f>
        <v>0</v>
      </c>
      <c r="G12" s="95"/>
      <c r="H12" s="94">
        <f t="shared" ref="H12:H22" si="1">C12*G12</f>
        <v>0</v>
      </c>
      <c r="I12" s="94">
        <f>F12+H12</f>
        <v>0</v>
      </c>
      <c r="J12" s="60"/>
    </row>
    <row r="13" spans="1:10" ht="18.75">
      <c r="A13" s="137"/>
      <c r="B13" s="5" t="s">
        <v>339</v>
      </c>
      <c r="C13" s="3">
        <v>2</v>
      </c>
      <c r="D13" s="94" t="s">
        <v>153</v>
      </c>
      <c r="E13" s="192"/>
      <c r="F13" s="94">
        <f t="shared" si="0"/>
        <v>0</v>
      </c>
      <c r="G13" s="95"/>
      <c r="H13" s="94">
        <f t="shared" si="1"/>
        <v>0</v>
      </c>
      <c r="I13" s="94">
        <f t="shared" ref="I13:I22" si="2">F13+H13</f>
        <v>0</v>
      </c>
      <c r="J13" s="137"/>
    </row>
    <row r="14" spans="1:10" ht="18.75">
      <c r="A14" s="137"/>
      <c r="B14" s="5" t="s">
        <v>340</v>
      </c>
      <c r="C14" s="3">
        <v>2</v>
      </c>
      <c r="D14" s="94" t="s">
        <v>153</v>
      </c>
      <c r="E14" s="192"/>
      <c r="F14" s="94">
        <f t="shared" si="0"/>
        <v>0</v>
      </c>
      <c r="G14" s="95"/>
      <c r="H14" s="94">
        <f t="shared" si="1"/>
        <v>0</v>
      </c>
      <c r="I14" s="94">
        <f t="shared" si="2"/>
        <v>0</v>
      </c>
      <c r="J14" s="137"/>
    </row>
    <row r="15" spans="1:10" ht="18.75">
      <c r="A15" s="137"/>
      <c r="B15" s="5" t="s">
        <v>340</v>
      </c>
      <c r="C15" s="3">
        <v>8</v>
      </c>
      <c r="D15" s="94" t="s">
        <v>153</v>
      </c>
      <c r="E15" s="192"/>
      <c r="F15" s="94">
        <f t="shared" si="0"/>
        <v>0</v>
      </c>
      <c r="G15" s="95"/>
      <c r="H15" s="94">
        <f t="shared" si="1"/>
        <v>0</v>
      </c>
      <c r="I15" s="94">
        <f t="shared" si="2"/>
        <v>0</v>
      </c>
      <c r="J15" s="137"/>
    </row>
    <row r="16" spans="1:10" ht="18.75">
      <c r="A16" s="137"/>
      <c r="B16" s="5" t="s">
        <v>341</v>
      </c>
      <c r="C16" s="3">
        <v>96</v>
      </c>
      <c r="D16" s="94" t="s">
        <v>153</v>
      </c>
      <c r="E16" s="192"/>
      <c r="F16" s="94">
        <f t="shared" si="0"/>
        <v>0</v>
      </c>
      <c r="G16" s="95">
        <v>0</v>
      </c>
      <c r="H16" s="94">
        <f t="shared" si="1"/>
        <v>0</v>
      </c>
      <c r="I16" s="94">
        <f t="shared" si="2"/>
        <v>0</v>
      </c>
      <c r="J16" s="137"/>
    </row>
    <row r="17" spans="1:10" ht="18.75">
      <c r="A17" s="137"/>
      <c r="B17" s="5" t="s">
        <v>342</v>
      </c>
      <c r="C17" s="3">
        <v>20</v>
      </c>
      <c r="D17" s="94" t="s">
        <v>153</v>
      </c>
      <c r="E17" s="192"/>
      <c r="F17" s="94">
        <f t="shared" si="0"/>
        <v>0</v>
      </c>
      <c r="G17" s="95"/>
      <c r="H17" s="94">
        <f t="shared" si="1"/>
        <v>0</v>
      </c>
      <c r="I17" s="94">
        <f t="shared" si="2"/>
        <v>0</v>
      </c>
      <c r="J17" s="137"/>
    </row>
    <row r="18" spans="1:10" ht="18.75">
      <c r="A18" s="137"/>
      <c r="B18" s="5" t="s">
        <v>343</v>
      </c>
      <c r="C18" s="3">
        <v>2</v>
      </c>
      <c r="D18" s="94" t="s">
        <v>153</v>
      </c>
      <c r="E18" s="192"/>
      <c r="F18" s="94">
        <f t="shared" si="0"/>
        <v>0</v>
      </c>
      <c r="G18" s="95">
        <v>0</v>
      </c>
      <c r="H18" s="94">
        <f t="shared" si="1"/>
        <v>0</v>
      </c>
      <c r="I18" s="94">
        <f t="shared" si="2"/>
        <v>0</v>
      </c>
      <c r="J18" s="137"/>
    </row>
    <row r="19" spans="1:10" ht="18.75">
      <c r="A19" s="137"/>
      <c r="B19" s="5" t="s">
        <v>241</v>
      </c>
      <c r="C19" s="3">
        <v>100</v>
      </c>
      <c r="D19" s="94" t="s">
        <v>240</v>
      </c>
      <c r="E19" s="192"/>
      <c r="F19" s="94">
        <f t="shared" si="0"/>
        <v>0</v>
      </c>
      <c r="G19" s="95"/>
      <c r="H19" s="94">
        <f t="shared" si="1"/>
        <v>0</v>
      </c>
      <c r="I19" s="94">
        <f t="shared" si="2"/>
        <v>0</v>
      </c>
      <c r="J19" s="137"/>
    </row>
    <row r="20" spans="1:10" ht="18.75">
      <c r="A20" s="137"/>
      <c r="B20" s="5" t="s">
        <v>124</v>
      </c>
      <c r="C20" s="3">
        <v>1</v>
      </c>
      <c r="D20" s="94" t="s">
        <v>69</v>
      </c>
      <c r="E20" s="192"/>
      <c r="F20" s="94">
        <f t="shared" si="0"/>
        <v>0</v>
      </c>
      <c r="G20" s="95"/>
      <c r="H20" s="94">
        <f t="shared" si="1"/>
        <v>0</v>
      </c>
      <c r="I20" s="94">
        <f t="shared" si="2"/>
        <v>0</v>
      </c>
      <c r="J20" s="137"/>
    </row>
    <row r="21" spans="1:10" ht="18.75">
      <c r="A21" s="137"/>
      <c r="B21" s="5" t="s">
        <v>242</v>
      </c>
      <c r="C21" s="3">
        <v>96</v>
      </c>
      <c r="D21" s="94" t="s">
        <v>243</v>
      </c>
      <c r="E21" s="94">
        <v>0</v>
      </c>
      <c r="F21" s="94">
        <f t="shared" si="0"/>
        <v>0</v>
      </c>
      <c r="G21" s="95"/>
      <c r="H21" s="94">
        <f t="shared" si="1"/>
        <v>0</v>
      </c>
      <c r="I21" s="94">
        <f t="shared" si="2"/>
        <v>0</v>
      </c>
      <c r="J21" s="137"/>
    </row>
    <row r="22" spans="1:10" ht="18.75">
      <c r="A22" s="137"/>
      <c r="B22" s="8" t="s">
        <v>244</v>
      </c>
      <c r="C22" s="3">
        <v>96</v>
      </c>
      <c r="D22" s="98" t="s">
        <v>243</v>
      </c>
      <c r="E22" s="94">
        <v>0</v>
      </c>
      <c r="F22" s="94">
        <f t="shared" si="0"/>
        <v>0</v>
      </c>
      <c r="G22" s="95"/>
      <c r="H22" s="94">
        <f t="shared" si="1"/>
        <v>0</v>
      </c>
      <c r="I22" s="94">
        <f t="shared" si="2"/>
        <v>0</v>
      </c>
      <c r="J22" s="137"/>
    </row>
    <row r="23" spans="1:10" ht="18.75">
      <c r="A23" s="137"/>
      <c r="B23" s="5"/>
      <c r="C23" s="3"/>
      <c r="D23" s="94"/>
      <c r="E23" s="94"/>
      <c r="F23" s="94"/>
      <c r="G23" s="95"/>
      <c r="H23" s="94"/>
      <c r="I23" s="94"/>
      <c r="J23" s="137"/>
    </row>
    <row r="24" spans="1:10" ht="18.75">
      <c r="A24" s="150"/>
      <c r="B24" s="35" t="s">
        <v>440</v>
      </c>
      <c r="C24" s="7"/>
      <c r="D24" s="94"/>
      <c r="E24" s="94"/>
      <c r="F24" s="94"/>
      <c r="G24" s="95"/>
      <c r="H24" s="94"/>
      <c r="I24" s="102">
        <f>SUM(I12:I23)</f>
        <v>0</v>
      </c>
      <c r="J24" s="137"/>
    </row>
    <row r="25" spans="1:10" ht="18.75">
      <c r="A25" s="210"/>
      <c r="B25" s="35"/>
      <c r="C25" s="7"/>
      <c r="D25" s="94"/>
      <c r="E25" s="94"/>
      <c r="F25" s="94"/>
      <c r="G25" s="95"/>
      <c r="H25" s="94"/>
      <c r="I25" s="102"/>
      <c r="J25" s="137"/>
    </row>
    <row r="26" spans="1:10" ht="18.75">
      <c r="A26" s="70" t="s">
        <v>21</v>
      </c>
      <c r="B26" s="71" t="s">
        <v>22</v>
      </c>
      <c r="C26" s="71"/>
      <c r="D26" s="71"/>
      <c r="E26" s="52"/>
      <c r="F26" s="52"/>
      <c r="G26" s="52"/>
      <c r="H26" s="52"/>
      <c r="I26" s="106"/>
      <c r="J26" s="52"/>
    </row>
    <row r="27" spans="1:10" ht="18.75">
      <c r="A27" s="70" t="s">
        <v>74</v>
      </c>
      <c r="B27" s="71"/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 t="s">
        <v>57</v>
      </c>
      <c r="B28" s="52"/>
      <c r="C28" s="52"/>
      <c r="D28" s="52"/>
      <c r="E28" s="52"/>
      <c r="F28" s="52"/>
      <c r="G28" s="52"/>
      <c r="H28" s="52"/>
      <c r="I28" s="52"/>
      <c r="J28" s="52"/>
    </row>
    <row r="29" spans="1:10" ht="18.75">
      <c r="J29" s="52"/>
    </row>
    <row r="30" spans="1:10" ht="18.75">
      <c r="A30" s="52"/>
      <c r="B30" s="52"/>
      <c r="C30" s="52"/>
      <c r="D30" s="52"/>
      <c r="E30" s="52"/>
      <c r="F30" s="52"/>
      <c r="G30" s="52"/>
      <c r="H30" s="75" t="s">
        <v>9</v>
      </c>
      <c r="I30" s="245" t="s">
        <v>132</v>
      </c>
      <c r="J30" s="245"/>
    </row>
    <row r="31" spans="1:10" ht="18.75">
      <c r="A31" s="77"/>
      <c r="B31" s="77" t="s">
        <v>11</v>
      </c>
      <c r="C31" s="231" t="s">
        <v>65</v>
      </c>
      <c r="D31" s="231"/>
      <c r="E31" s="231"/>
      <c r="F31" s="231"/>
      <c r="G31" s="231"/>
      <c r="H31" s="231"/>
      <c r="I31" s="231"/>
      <c r="J31" s="231"/>
    </row>
    <row r="32" spans="1:10" ht="18.75">
      <c r="A32" s="55"/>
      <c r="B32" s="55" t="s">
        <v>12</v>
      </c>
      <c r="C32" s="246" t="s">
        <v>13</v>
      </c>
      <c r="D32" s="246"/>
      <c r="E32" s="246"/>
      <c r="F32" s="246"/>
      <c r="G32" s="246"/>
      <c r="H32" s="246"/>
      <c r="I32" s="246"/>
      <c r="J32" s="246"/>
    </row>
    <row r="33" spans="1:10" ht="18.75">
      <c r="A33" s="55"/>
      <c r="B33" s="55" t="s">
        <v>14</v>
      </c>
      <c r="C33" s="55" t="s">
        <v>15</v>
      </c>
      <c r="D33" s="56"/>
      <c r="E33" s="113"/>
      <c r="F33" s="78" t="s">
        <v>16</v>
      </c>
      <c r="G33" s="56"/>
      <c r="H33" s="55"/>
      <c r="I33" s="78" t="s">
        <v>17</v>
      </c>
      <c r="J33" s="56"/>
    </row>
    <row r="34" spans="1:10" ht="18.75">
      <c r="A34" s="55"/>
      <c r="B34" s="55" t="s">
        <v>18</v>
      </c>
      <c r="C34" s="246"/>
      <c r="D34" s="246"/>
      <c r="E34" s="246"/>
      <c r="F34" s="55" t="s">
        <v>56</v>
      </c>
      <c r="G34" s="78" t="s">
        <v>349</v>
      </c>
      <c r="H34" s="79"/>
      <c r="I34" s="232" t="s">
        <v>374</v>
      </c>
      <c r="J34" s="232"/>
    </row>
    <row r="35" spans="1:10" ht="19.5" thickBot="1">
      <c r="A35" s="80"/>
      <c r="B35" s="80"/>
      <c r="C35" s="80"/>
      <c r="D35" s="80"/>
      <c r="E35" s="80"/>
      <c r="F35" s="80"/>
      <c r="G35" s="80"/>
      <c r="H35" s="80"/>
      <c r="I35" s="80"/>
      <c r="J35" s="80"/>
    </row>
    <row r="36" spans="1:10" ht="19.5" thickTop="1">
      <c r="A36" s="81" t="s">
        <v>1</v>
      </c>
      <c r="B36" s="82" t="s">
        <v>0</v>
      </c>
      <c r="C36" s="82" t="s">
        <v>2</v>
      </c>
      <c r="D36" s="82" t="s">
        <v>3</v>
      </c>
      <c r="E36" s="242" t="s">
        <v>19</v>
      </c>
      <c r="F36" s="243"/>
      <c r="G36" s="243" t="s">
        <v>4</v>
      </c>
      <c r="H36" s="244"/>
      <c r="I36" s="82" t="s">
        <v>20</v>
      </c>
      <c r="J36" s="82" t="s">
        <v>5</v>
      </c>
    </row>
    <row r="37" spans="1:10" ht="19.5" thickBot="1">
      <c r="A37" s="83"/>
      <c r="B37" s="59"/>
      <c r="C37" s="59"/>
      <c r="D37" s="59"/>
      <c r="E37" s="114" t="s">
        <v>6</v>
      </c>
      <c r="F37" s="84" t="s">
        <v>7</v>
      </c>
      <c r="G37" s="84" t="s">
        <v>6</v>
      </c>
      <c r="H37" s="85" t="s">
        <v>7</v>
      </c>
      <c r="I37" s="59"/>
      <c r="J37" s="59"/>
    </row>
    <row r="38" spans="1:10" ht="19.5" thickTop="1">
      <c r="A38" s="89" t="s">
        <v>427</v>
      </c>
      <c r="B38" s="151" t="s">
        <v>441</v>
      </c>
      <c r="C38" s="151"/>
      <c r="D38" s="23"/>
      <c r="E38" s="152"/>
      <c r="F38" s="98"/>
      <c r="G38" s="99"/>
      <c r="H38" s="98"/>
      <c r="I38" s="98"/>
      <c r="J38" s="150"/>
    </row>
    <row r="39" spans="1:10" ht="18.75">
      <c r="A39" s="137"/>
      <c r="B39" s="36" t="s">
        <v>245</v>
      </c>
      <c r="C39" s="3"/>
      <c r="D39" s="94"/>
      <c r="E39" s="94"/>
      <c r="F39" s="94"/>
      <c r="G39" s="95"/>
      <c r="H39" s="94"/>
      <c r="I39" s="94"/>
      <c r="J39" s="137"/>
    </row>
    <row r="40" spans="1:10" ht="18.75">
      <c r="A40" s="137"/>
      <c r="B40" s="5" t="s">
        <v>246</v>
      </c>
      <c r="C40" s="3">
        <v>2</v>
      </c>
      <c r="D40" s="18" t="s">
        <v>153</v>
      </c>
      <c r="E40" s="94"/>
      <c r="F40" s="94">
        <f t="shared" ref="F40:F44" si="3">C40*E40</f>
        <v>0</v>
      </c>
      <c r="G40" s="95"/>
      <c r="H40" s="94">
        <f t="shared" ref="H40:H44" si="4">C40*G40</f>
        <v>0</v>
      </c>
      <c r="I40" s="94">
        <f t="shared" ref="I40:I44" si="5">F40+H40</f>
        <v>0</v>
      </c>
      <c r="J40" s="137"/>
    </row>
    <row r="41" spans="1:10" ht="18.75">
      <c r="A41" s="137"/>
      <c r="B41" s="5" t="s">
        <v>371</v>
      </c>
      <c r="C41" s="3">
        <v>2</v>
      </c>
      <c r="D41" s="18" t="s">
        <v>153</v>
      </c>
      <c r="E41" s="94"/>
      <c r="F41" s="94">
        <f t="shared" si="3"/>
        <v>0</v>
      </c>
      <c r="G41" s="95"/>
      <c r="H41" s="94">
        <f t="shared" si="4"/>
        <v>0</v>
      </c>
      <c r="I41" s="94">
        <f t="shared" si="5"/>
        <v>0</v>
      </c>
      <c r="J41" s="137"/>
    </row>
    <row r="42" spans="1:10" ht="18.75">
      <c r="A42" s="137"/>
      <c r="B42" s="5" t="s">
        <v>287</v>
      </c>
      <c r="C42" s="3">
        <v>4</v>
      </c>
      <c r="D42" s="18" t="s">
        <v>153</v>
      </c>
      <c r="E42" s="94"/>
      <c r="F42" s="94">
        <f t="shared" si="3"/>
        <v>0</v>
      </c>
      <c r="G42" s="95"/>
      <c r="H42" s="94">
        <f t="shared" si="4"/>
        <v>0</v>
      </c>
      <c r="I42" s="94">
        <f t="shared" si="5"/>
        <v>0</v>
      </c>
      <c r="J42" s="137"/>
    </row>
    <row r="43" spans="1:10" ht="18.75">
      <c r="A43" s="137"/>
      <c r="B43" s="5" t="s">
        <v>343</v>
      </c>
      <c r="C43" s="3">
        <v>2</v>
      </c>
      <c r="D43" s="18" t="s">
        <v>153</v>
      </c>
      <c r="E43" s="94"/>
      <c r="F43" s="94">
        <f t="shared" si="3"/>
        <v>0</v>
      </c>
      <c r="G43" s="95"/>
      <c r="H43" s="94">
        <f t="shared" si="4"/>
        <v>0</v>
      </c>
      <c r="I43" s="94">
        <f t="shared" si="5"/>
        <v>0</v>
      </c>
      <c r="J43" s="137"/>
    </row>
    <row r="44" spans="1:10" ht="18.75">
      <c r="A44" s="137"/>
      <c r="B44" s="5" t="s">
        <v>288</v>
      </c>
      <c r="C44" s="3">
        <v>4</v>
      </c>
      <c r="D44" s="18" t="s">
        <v>153</v>
      </c>
      <c r="E44" s="94"/>
      <c r="F44" s="94">
        <f t="shared" si="3"/>
        <v>0</v>
      </c>
      <c r="G44" s="95"/>
      <c r="H44" s="94">
        <f t="shared" si="4"/>
        <v>0</v>
      </c>
      <c r="I44" s="94">
        <f t="shared" si="5"/>
        <v>0</v>
      </c>
      <c r="J44" s="137"/>
    </row>
    <row r="45" spans="1:10" ht="18.75">
      <c r="A45" s="137"/>
      <c r="B45" s="36" t="s">
        <v>247</v>
      </c>
      <c r="C45" s="144"/>
      <c r="D45" s="18"/>
      <c r="E45" s="153"/>
      <c r="F45" s="94"/>
      <c r="G45" s="95"/>
      <c r="H45" s="94"/>
      <c r="I45" s="94"/>
      <c r="J45" s="137"/>
    </row>
    <row r="46" spans="1:10" ht="18.75">
      <c r="A46" s="137"/>
      <c r="B46" s="5" t="s">
        <v>246</v>
      </c>
      <c r="C46" s="3">
        <v>2</v>
      </c>
      <c r="D46" s="18" t="s">
        <v>153</v>
      </c>
      <c r="E46" s="94"/>
      <c r="F46" s="94">
        <f t="shared" ref="F46:F49" si="6">C46*E46</f>
        <v>0</v>
      </c>
      <c r="G46" s="95"/>
      <c r="H46" s="94">
        <f t="shared" ref="H46:H49" si="7">C46*G46</f>
        <v>0</v>
      </c>
      <c r="I46" s="94">
        <f t="shared" ref="I46:I52" si="8">F46+H46</f>
        <v>0</v>
      </c>
      <c r="J46" s="60"/>
    </row>
    <row r="47" spans="1:10" ht="18.75">
      <c r="A47" s="137"/>
      <c r="B47" s="5" t="s">
        <v>371</v>
      </c>
      <c r="C47" s="3">
        <v>1</v>
      </c>
      <c r="D47" s="18" t="s">
        <v>153</v>
      </c>
      <c r="E47" s="94"/>
      <c r="F47" s="94">
        <f t="shared" si="6"/>
        <v>0</v>
      </c>
      <c r="G47" s="95"/>
      <c r="H47" s="94">
        <f t="shared" si="7"/>
        <v>0</v>
      </c>
      <c r="I47" s="94">
        <f t="shared" si="8"/>
        <v>0</v>
      </c>
      <c r="J47" s="137"/>
    </row>
    <row r="48" spans="1:10" ht="18.75">
      <c r="A48" s="137"/>
      <c r="B48" s="5" t="s">
        <v>287</v>
      </c>
      <c r="C48" s="3">
        <v>2</v>
      </c>
      <c r="D48" s="18" t="s">
        <v>153</v>
      </c>
      <c r="E48" s="94"/>
      <c r="F48" s="94">
        <f t="shared" si="6"/>
        <v>0</v>
      </c>
      <c r="G48" s="95"/>
      <c r="H48" s="94">
        <f t="shared" si="7"/>
        <v>0</v>
      </c>
      <c r="I48" s="94">
        <f t="shared" si="8"/>
        <v>0</v>
      </c>
      <c r="J48" s="137"/>
    </row>
    <row r="49" spans="1:10" ht="18.75">
      <c r="A49" s="137"/>
      <c r="B49" s="5" t="s">
        <v>343</v>
      </c>
      <c r="C49" s="3">
        <v>1</v>
      </c>
      <c r="D49" s="18" t="s">
        <v>153</v>
      </c>
      <c r="E49" s="94"/>
      <c r="F49" s="94">
        <f t="shared" si="6"/>
        <v>0</v>
      </c>
      <c r="G49" s="95"/>
      <c r="H49" s="94">
        <f t="shared" si="7"/>
        <v>0</v>
      </c>
      <c r="I49" s="94">
        <f t="shared" si="8"/>
        <v>0</v>
      </c>
      <c r="J49" s="137"/>
    </row>
    <row r="50" spans="1:10" ht="18.75">
      <c r="A50" s="137"/>
      <c r="B50" s="5" t="s">
        <v>288</v>
      </c>
      <c r="C50" s="3">
        <v>4</v>
      </c>
      <c r="D50" s="18" t="s">
        <v>153</v>
      </c>
      <c r="E50" s="94"/>
      <c r="F50" s="94">
        <f t="shared" ref="F50:F52" si="9">C50*E50</f>
        <v>0</v>
      </c>
      <c r="G50" s="95"/>
      <c r="H50" s="94">
        <f t="shared" ref="H50:H52" si="10">C50*G50</f>
        <v>0</v>
      </c>
      <c r="I50" s="94">
        <f t="shared" si="8"/>
        <v>0</v>
      </c>
      <c r="J50" s="137"/>
    </row>
    <row r="51" spans="1:10" ht="18.75">
      <c r="A51" s="137"/>
      <c r="B51" s="5" t="s">
        <v>124</v>
      </c>
      <c r="C51" s="3">
        <v>1</v>
      </c>
      <c r="D51" s="18" t="s">
        <v>88</v>
      </c>
      <c r="E51" s="94"/>
      <c r="F51" s="94">
        <f t="shared" si="9"/>
        <v>0</v>
      </c>
      <c r="G51" s="95"/>
      <c r="H51" s="94">
        <f t="shared" si="10"/>
        <v>0</v>
      </c>
      <c r="I51" s="94">
        <f t="shared" si="8"/>
        <v>0</v>
      </c>
      <c r="J51" s="137"/>
    </row>
    <row r="52" spans="1:10" ht="18.75">
      <c r="A52" s="137"/>
      <c r="B52" s="5" t="s">
        <v>248</v>
      </c>
      <c r="C52" s="3">
        <v>96</v>
      </c>
      <c r="D52" s="18" t="s">
        <v>243</v>
      </c>
      <c r="E52" s="94">
        <v>0</v>
      </c>
      <c r="F52" s="94">
        <f t="shared" si="9"/>
        <v>0</v>
      </c>
      <c r="G52" s="95"/>
      <c r="H52" s="94">
        <f t="shared" si="10"/>
        <v>0</v>
      </c>
      <c r="I52" s="94">
        <f t="shared" si="8"/>
        <v>0</v>
      </c>
      <c r="J52" s="137"/>
    </row>
    <row r="53" spans="1:10" ht="18.75">
      <c r="A53" s="137"/>
      <c r="B53" s="8"/>
      <c r="C53" s="3"/>
      <c r="D53" s="18"/>
      <c r="E53" s="98"/>
      <c r="F53" s="98"/>
      <c r="G53" s="99"/>
      <c r="H53" s="98"/>
      <c r="I53" s="98"/>
      <c r="J53" s="137"/>
    </row>
    <row r="54" spans="1:10" ht="18.75">
      <c r="A54" s="137"/>
      <c r="B54" s="35" t="s">
        <v>368</v>
      </c>
      <c r="C54" s="94"/>
      <c r="D54" s="94"/>
      <c r="E54" s="137"/>
      <c r="F54" s="94"/>
      <c r="G54" s="95"/>
      <c r="H54" s="94"/>
      <c r="I54" s="102">
        <f>SUM(I40:I53)</f>
        <v>0</v>
      </c>
      <c r="J54" s="137"/>
    </row>
    <row r="55" spans="1:10" ht="18.75">
      <c r="A55" s="70" t="s">
        <v>21</v>
      </c>
      <c r="B55" s="71" t="s">
        <v>22</v>
      </c>
      <c r="C55" s="71"/>
      <c r="D55" s="71"/>
      <c r="E55" s="52"/>
      <c r="F55" s="52"/>
      <c r="G55" s="52"/>
      <c r="H55" s="52"/>
      <c r="I55" s="106"/>
      <c r="J55" s="52"/>
    </row>
    <row r="56" spans="1:10" ht="18.75">
      <c r="A56" s="70" t="s">
        <v>74</v>
      </c>
      <c r="B56" s="71"/>
      <c r="C56" s="71"/>
      <c r="D56" s="71"/>
      <c r="E56" s="52"/>
      <c r="F56" s="52"/>
      <c r="G56" s="52"/>
      <c r="H56" s="52"/>
      <c r="I56" s="106"/>
      <c r="J56" s="52"/>
    </row>
    <row r="57" spans="1:10" ht="18.75">
      <c r="A57" s="70" t="s">
        <v>57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0" ht="18.75">
      <c r="J58" s="52"/>
    </row>
    <row r="59" spans="1:10" ht="18.75">
      <c r="A59" s="52"/>
      <c r="B59" s="52"/>
      <c r="C59" s="52"/>
      <c r="D59" s="52"/>
      <c r="E59" s="52"/>
      <c r="F59" s="52"/>
      <c r="G59" s="52"/>
      <c r="H59" s="75" t="s">
        <v>9</v>
      </c>
      <c r="I59" s="245" t="s">
        <v>133</v>
      </c>
      <c r="J59" s="245"/>
    </row>
    <row r="60" spans="1:10" ht="18.75">
      <c r="A60" s="77"/>
      <c r="B60" s="77" t="s">
        <v>11</v>
      </c>
      <c r="C60" s="231" t="s">
        <v>65</v>
      </c>
      <c r="D60" s="231"/>
      <c r="E60" s="231"/>
      <c r="F60" s="231"/>
      <c r="G60" s="231"/>
      <c r="H60" s="231"/>
      <c r="I60" s="231"/>
      <c r="J60" s="231"/>
    </row>
    <row r="61" spans="1:10" ht="18.75">
      <c r="A61" s="55"/>
      <c r="B61" s="55" t="s">
        <v>12</v>
      </c>
      <c r="C61" s="246" t="s">
        <v>13</v>
      </c>
      <c r="D61" s="246"/>
      <c r="E61" s="246"/>
      <c r="F61" s="246"/>
      <c r="G61" s="246"/>
      <c r="H61" s="246"/>
      <c r="I61" s="246"/>
      <c r="J61" s="246"/>
    </row>
    <row r="62" spans="1:10" ht="18.75">
      <c r="A62" s="55"/>
      <c r="B62" s="55" t="s">
        <v>14</v>
      </c>
      <c r="C62" s="55" t="s">
        <v>15</v>
      </c>
      <c r="D62" s="56"/>
      <c r="E62" s="113"/>
      <c r="F62" s="78" t="s">
        <v>16</v>
      </c>
      <c r="G62" s="56"/>
      <c r="H62" s="55"/>
      <c r="I62" s="78" t="s">
        <v>17</v>
      </c>
      <c r="J62" s="56"/>
    </row>
    <row r="63" spans="1:10" ht="18.75">
      <c r="A63" s="55"/>
      <c r="B63" s="55" t="s">
        <v>18</v>
      </c>
      <c r="C63" s="246"/>
      <c r="D63" s="246"/>
      <c r="E63" s="246"/>
      <c r="F63" s="55" t="s">
        <v>56</v>
      </c>
      <c r="G63" s="78" t="s">
        <v>349</v>
      </c>
      <c r="H63" s="79"/>
      <c r="I63" s="232" t="s">
        <v>374</v>
      </c>
      <c r="J63" s="232"/>
    </row>
    <row r="64" spans="1:10" ht="19.5" thickBot="1">
      <c r="A64" s="80"/>
      <c r="B64" s="80"/>
      <c r="C64" s="80"/>
      <c r="D64" s="80"/>
      <c r="E64" s="80"/>
      <c r="F64" s="80"/>
      <c r="G64" s="80"/>
      <c r="H64" s="80"/>
      <c r="I64" s="80"/>
      <c r="J64" s="80"/>
    </row>
    <row r="65" spans="1:10" ht="19.5" thickTop="1">
      <c r="A65" s="81" t="s">
        <v>1</v>
      </c>
      <c r="B65" s="82" t="s">
        <v>0</v>
      </c>
      <c r="C65" s="82" t="s">
        <v>2</v>
      </c>
      <c r="D65" s="82" t="s">
        <v>3</v>
      </c>
      <c r="E65" s="242" t="s">
        <v>19</v>
      </c>
      <c r="F65" s="243"/>
      <c r="G65" s="243" t="s">
        <v>4</v>
      </c>
      <c r="H65" s="244"/>
      <c r="I65" s="82" t="s">
        <v>20</v>
      </c>
      <c r="J65" s="82" t="s">
        <v>5</v>
      </c>
    </row>
    <row r="66" spans="1:10" ht="19.5" thickBot="1">
      <c r="A66" s="83"/>
      <c r="B66" s="59"/>
      <c r="C66" s="59"/>
      <c r="D66" s="59"/>
      <c r="E66" s="114" t="s">
        <v>6</v>
      </c>
      <c r="F66" s="84" t="s">
        <v>7</v>
      </c>
      <c r="G66" s="84" t="s">
        <v>6</v>
      </c>
      <c r="H66" s="85" t="s">
        <v>7</v>
      </c>
      <c r="I66" s="59"/>
      <c r="J66" s="59"/>
    </row>
    <row r="67" spans="1:10" ht="19.5" thickTop="1">
      <c r="A67" s="50" t="s">
        <v>428</v>
      </c>
      <c r="B67" s="25" t="s">
        <v>253</v>
      </c>
      <c r="C67" s="32"/>
      <c r="D67" s="9"/>
      <c r="E67" s="94"/>
      <c r="F67" s="94"/>
      <c r="G67" s="95"/>
      <c r="H67" s="94"/>
      <c r="I67" s="94"/>
      <c r="J67" s="150"/>
    </row>
    <row r="68" spans="1:10" ht="18.75">
      <c r="A68" s="137"/>
      <c r="B68" s="48" t="s">
        <v>249</v>
      </c>
      <c r="C68" s="25"/>
      <c r="D68" s="7"/>
      <c r="E68" s="153"/>
      <c r="F68" s="94"/>
      <c r="G68" s="95"/>
      <c r="H68" s="94"/>
      <c r="I68" s="94"/>
      <c r="J68" s="60"/>
    </row>
    <row r="69" spans="1:10" ht="18.75">
      <c r="A69" s="137"/>
      <c r="B69" s="22" t="s">
        <v>250</v>
      </c>
      <c r="C69" s="3">
        <v>500</v>
      </c>
      <c r="D69" s="18" t="s">
        <v>240</v>
      </c>
      <c r="E69" s="107"/>
      <c r="F69" s="107">
        <f>C69*E69</f>
        <v>0</v>
      </c>
      <c r="G69" s="108"/>
      <c r="H69" s="107">
        <f t="shared" ref="H69:H73" si="11">C69*G69</f>
        <v>0</v>
      </c>
      <c r="I69" s="94">
        <f t="shared" ref="I69:I73" si="12">F69+H69</f>
        <v>0</v>
      </c>
      <c r="J69" s="137"/>
    </row>
    <row r="70" spans="1:10" ht="18.75">
      <c r="A70" s="137"/>
      <c r="B70" s="5" t="s">
        <v>251</v>
      </c>
      <c r="C70" s="3">
        <v>2</v>
      </c>
      <c r="D70" s="18" t="s">
        <v>153</v>
      </c>
      <c r="E70" s="94"/>
      <c r="F70" s="94">
        <f t="shared" ref="F70:F73" si="13">C70*E70</f>
        <v>0</v>
      </c>
      <c r="G70" s="95"/>
      <c r="H70" s="94">
        <f t="shared" si="11"/>
        <v>0</v>
      </c>
      <c r="I70" s="94">
        <f t="shared" si="12"/>
        <v>0</v>
      </c>
      <c r="J70" s="137"/>
    </row>
    <row r="71" spans="1:10" ht="18.75">
      <c r="A71" s="137"/>
      <c r="B71" s="5" t="s">
        <v>289</v>
      </c>
      <c r="C71" s="3">
        <v>72</v>
      </c>
      <c r="D71" s="18" t="s">
        <v>153</v>
      </c>
      <c r="E71" s="94"/>
      <c r="F71" s="94">
        <f t="shared" si="13"/>
        <v>0</v>
      </c>
      <c r="G71" s="95"/>
      <c r="H71" s="94">
        <f t="shared" si="11"/>
        <v>0</v>
      </c>
      <c r="I71" s="94">
        <f t="shared" si="12"/>
        <v>0</v>
      </c>
      <c r="J71" s="137"/>
    </row>
    <row r="72" spans="1:10" ht="18.75">
      <c r="A72" s="150"/>
      <c r="B72" s="8" t="s">
        <v>344</v>
      </c>
      <c r="C72" s="3">
        <v>24</v>
      </c>
      <c r="D72" s="18" t="s">
        <v>153</v>
      </c>
      <c r="E72" s="98"/>
      <c r="F72" s="98">
        <f t="shared" si="13"/>
        <v>0</v>
      </c>
      <c r="G72" s="94">
        <v>0</v>
      </c>
      <c r="H72" s="94">
        <f t="shared" si="11"/>
        <v>0</v>
      </c>
      <c r="I72" s="94">
        <f t="shared" si="12"/>
        <v>0</v>
      </c>
      <c r="J72" s="137"/>
    </row>
    <row r="73" spans="1:10" ht="18.75">
      <c r="A73" s="137"/>
      <c r="B73" s="9" t="s">
        <v>252</v>
      </c>
      <c r="C73" s="3">
        <v>2</v>
      </c>
      <c r="D73" s="18" t="s">
        <v>153</v>
      </c>
      <c r="E73" s="94"/>
      <c r="F73" s="94">
        <f t="shared" si="13"/>
        <v>0</v>
      </c>
      <c r="G73" s="94">
        <v>0</v>
      </c>
      <c r="H73" s="94">
        <f t="shared" si="11"/>
        <v>0</v>
      </c>
      <c r="I73" s="94">
        <f t="shared" si="12"/>
        <v>0</v>
      </c>
      <c r="J73" s="137"/>
    </row>
    <row r="74" spans="1:10" ht="18.75">
      <c r="A74" s="137"/>
      <c r="B74" s="48" t="s">
        <v>255</v>
      </c>
      <c r="C74" s="7"/>
      <c r="D74" s="153"/>
      <c r="E74" s="153"/>
      <c r="F74" s="94"/>
      <c r="G74" s="95"/>
      <c r="H74" s="94"/>
      <c r="I74" s="107"/>
      <c r="J74" s="137"/>
    </row>
    <row r="75" spans="1:10" ht="18.75">
      <c r="A75" s="137"/>
      <c r="B75" s="9" t="s">
        <v>250</v>
      </c>
      <c r="C75" s="3">
        <v>500</v>
      </c>
      <c r="D75" s="18" t="s">
        <v>240</v>
      </c>
      <c r="E75" s="107"/>
      <c r="F75" s="107">
        <f t="shared" ref="F75:F76" si="14">C75*E75</f>
        <v>0</v>
      </c>
      <c r="G75" s="108"/>
      <c r="H75" s="107">
        <f t="shared" ref="H75:H76" si="15">C75*G75</f>
        <v>0</v>
      </c>
      <c r="I75" s="94">
        <f t="shared" ref="I75:I76" si="16">F75+H75</f>
        <v>0</v>
      </c>
      <c r="J75" s="137"/>
    </row>
    <row r="76" spans="1:10" ht="18.75">
      <c r="A76" s="154"/>
      <c r="B76" s="22" t="s">
        <v>251</v>
      </c>
      <c r="C76" s="3">
        <v>2</v>
      </c>
      <c r="D76" s="18" t="s">
        <v>153</v>
      </c>
      <c r="E76" s="94"/>
      <c r="F76" s="94">
        <f t="shared" si="14"/>
        <v>0</v>
      </c>
      <c r="G76" s="95"/>
      <c r="H76" s="94">
        <f t="shared" si="15"/>
        <v>0</v>
      </c>
      <c r="I76" s="94">
        <f t="shared" si="16"/>
        <v>0</v>
      </c>
      <c r="J76" s="137"/>
    </row>
    <row r="77" spans="1:10" ht="18.75">
      <c r="A77" s="150"/>
      <c r="B77" s="5" t="s">
        <v>289</v>
      </c>
      <c r="C77" s="3">
        <v>48</v>
      </c>
      <c r="D77" s="18" t="s">
        <v>153</v>
      </c>
      <c r="E77" s="94"/>
      <c r="F77" s="94">
        <f>C77*E77</f>
        <v>0</v>
      </c>
      <c r="G77" s="95"/>
      <c r="H77" s="94">
        <f>C77*G77</f>
        <v>0</v>
      </c>
      <c r="I77" s="94">
        <f>F77+H77</f>
        <v>0</v>
      </c>
      <c r="J77" s="137"/>
    </row>
    <row r="78" spans="1:10" ht="18.75">
      <c r="A78" s="137"/>
      <c r="B78" s="8" t="s">
        <v>344</v>
      </c>
      <c r="C78" s="3">
        <v>24</v>
      </c>
      <c r="D78" s="18" t="s">
        <v>153</v>
      </c>
      <c r="E78" s="98"/>
      <c r="F78" s="98">
        <f>C78*E78</f>
        <v>0</v>
      </c>
      <c r="G78" s="94">
        <v>0</v>
      </c>
      <c r="H78" s="94">
        <f>C78*G78</f>
        <v>0</v>
      </c>
      <c r="I78" s="94">
        <f>F78+H78</f>
        <v>0</v>
      </c>
      <c r="J78" s="137"/>
    </row>
    <row r="79" spans="1:10" ht="18.75">
      <c r="A79" s="137"/>
      <c r="B79" s="9" t="s">
        <v>252</v>
      </c>
      <c r="C79" s="3">
        <v>2</v>
      </c>
      <c r="D79" s="18" t="s">
        <v>153</v>
      </c>
      <c r="E79" s="94"/>
      <c r="F79" s="94">
        <f>C79*E79</f>
        <v>0</v>
      </c>
      <c r="G79" s="94">
        <v>0</v>
      </c>
      <c r="H79" s="94">
        <f>C79*G79</f>
        <v>0</v>
      </c>
      <c r="I79" s="94">
        <f>F79+H79</f>
        <v>0</v>
      </c>
      <c r="J79" s="137"/>
    </row>
    <row r="80" spans="1:10" ht="18.75">
      <c r="A80" s="137"/>
      <c r="B80" s="5" t="s">
        <v>124</v>
      </c>
      <c r="C80" s="3">
        <v>1</v>
      </c>
      <c r="D80" s="193" t="s">
        <v>189</v>
      </c>
      <c r="E80" s="94"/>
      <c r="F80" s="94">
        <f>C80*E80</f>
        <v>0</v>
      </c>
      <c r="G80" s="95"/>
      <c r="H80" s="94">
        <f>C80*G80</f>
        <v>0</v>
      </c>
      <c r="I80" s="94">
        <f>F80+H80</f>
        <v>0</v>
      </c>
      <c r="J80" s="137"/>
    </row>
    <row r="81" spans="1:10" ht="18.75">
      <c r="A81" s="137"/>
      <c r="B81" s="5" t="s">
        <v>256</v>
      </c>
      <c r="C81" s="3">
        <v>48</v>
      </c>
      <c r="D81" s="193" t="s">
        <v>153</v>
      </c>
      <c r="E81" s="94">
        <v>0</v>
      </c>
      <c r="F81" s="94">
        <f>C81*E81</f>
        <v>0</v>
      </c>
      <c r="G81" s="95"/>
      <c r="H81" s="94">
        <f>C81*G81</f>
        <v>0</v>
      </c>
      <c r="I81" s="94">
        <f>F81+H81</f>
        <v>0</v>
      </c>
      <c r="J81" s="137"/>
    </row>
    <row r="82" spans="1:10" ht="18.75">
      <c r="A82" s="137"/>
      <c r="B82" s="35"/>
      <c r="C82" s="32"/>
      <c r="D82" s="9"/>
      <c r="E82" s="94"/>
      <c r="F82" s="94"/>
      <c r="G82" s="95"/>
      <c r="H82" s="94"/>
      <c r="I82" s="102"/>
      <c r="J82" s="137"/>
    </row>
    <row r="83" spans="1:10" ht="18.75">
      <c r="A83" s="137"/>
      <c r="B83" s="35" t="s">
        <v>259</v>
      </c>
      <c r="C83" s="32"/>
      <c r="D83" s="9"/>
      <c r="E83" s="94"/>
      <c r="F83" s="94"/>
      <c r="G83" s="95"/>
      <c r="H83" s="94"/>
      <c r="I83" s="102">
        <f>SUM(I69:I82)</f>
        <v>0</v>
      </c>
      <c r="J83" s="137"/>
    </row>
    <row r="84" spans="1:10" ht="18.75">
      <c r="A84" s="70" t="s">
        <v>21</v>
      </c>
      <c r="B84" s="71" t="s">
        <v>22</v>
      </c>
      <c r="C84" s="71"/>
      <c r="D84" s="71"/>
      <c r="E84" s="52"/>
      <c r="F84" s="52"/>
      <c r="G84" s="52"/>
      <c r="H84" s="52"/>
      <c r="I84" s="106"/>
      <c r="J84" s="52"/>
    </row>
    <row r="85" spans="1:10" ht="18.75">
      <c r="A85" s="70" t="s">
        <v>74</v>
      </c>
      <c r="B85" s="71"/>
      <c r="C85" s="71"/>
      <c r="D85" s="71"/>
      <c r="E85" s="52"/>
      <c r="F85" s="52"/>
      <c r="G85" s="52"/>
      <c r="H85" s="52"/>
      <c r="I85" s="106"/>
      <c r="J85" s="52"/>
    </row>
    <row r="86" spans="1:10" ht="18.75">
      <c r="A86" s="70" t="s">
        <v>57</v>
      </c>
      <c r="B86" s="52"/>
      <c r="C86" s="52"/>
      <c r="D86" s="52"/>
      <c r="E86" s="52"/>
      <c r="F86" s="52"/>
      <c r="G86" s="52"/>
      <c r="H86" s="52"/>
      <c r="I86" s="52"/>
      <c r="J86" s="52"/>
    </row>
    <row r="87" spans="1:10" ht="18.75">
      <c r="J87" s="52"/>
    </row>
    <row r="88" spans="1:10" ht="18.75">
      <c r="A88" s="52"/>
      <c r="B88" s="52"/>
      <c r="C88" s="52"/>
      <c r="D88" s="52"/>
      <c r="E88" s="52"/>
      <c r="F88" s="52"/>
      <c r="G88" s="52"/>
      <c r="H88" s="75" t="s">
        <v>9</v>
      </c>
      <c r="I88" s="245" t="s">
        <v>134</v>
      </c>
      <c r="J88" s="245"/>
    </row>
    <row r="89" spans="1:10" ht="18.75">
      <c r="A89" s="77"/>
      <c r="B89" s="77" t="s">
        <v>11</v>
      </c>
      <c r="C89" s="231" t="s">
        <v>65</v>
      </c>
      <c r="D89" s="231"/>
      <c r="E89" s="231"/>
      <c r="F89" s="231"/>
      <c r="G89" s="231"/>
      <c r="H89" s="231"/>
      <c r="I89" s="231"/>
      <c r="J89" s="231"/>
    </row>
    <row r="90" spans="1:10" ht="18.75">
      <c r="A90" s="55"/>
      <c r="B90" s="55" t="s">
        <v>12</v>
      </c>
      <c r="C90" s="246" t="s">
        <v>13</v>
      </c>
      <c r="D90" s="246"/>
      <c r="E90" s="246"/>
      <c r="F90" s="246"/>
      <c r="G90" s="246"/>
      <c r="H90" s="246"/>
      <c r="I90" s="246"/>
      <c r="J90" s="246"/>
    </row>
    <row r="91" spans="1:10" ht="18.75">
      <c r="A91" s="55"/>
      <c r="B91" s="55" t="s">
        <v>14</v>
      </c>
      <c r="C91" s="55" t="s">
        <v>15</v>
      </c>
      <c r="D91" s="56"/>
      <c r="E91" s="113"/>
      <c r="F91" s="78" t="s">
        <v>16</v>
      </c>
      <c r="G91" s="56"/>
      <c r="H91" s="55"/>
      <c r="I91" s="78" t="s">
        <v>17</v>
      </c>
      <c r="J91" s="56"/>
    </row>
    <row r="92" spans="1:10" ht="18.75">
      <c r="A92" s="55"/>
      <c r="B92" s="55" t="s">
        <v>18</v>
      </c>
      <c r="C92" s="246"/>
      <c r="D92" s="246"/>
      <c r="E92" s="246"/>
      <c r="F92" s="55" t="s">
        <v>56</v>
      </c>
      <c r="G92" s="78" t="s">
        <v>349</v>
      </c>
      <c r="H92" s="79"/>
      <c r="I92" s="232" t="s">
        <v>374</v>
      </c>
      <c r="J92" s="232"/>
    </row>
    <row r="93" spans="1:10" ht="19.5" thickBot="1">
      <c r="A93" s="80"/>
      <c r="B93" s="80"/>
      <c r="C93" s="80"/>
      <c r="D93" s="80"/>
      <c r="E93" s="80"/>
      <c r="F93" s="80"/>
      <c r="G93" s="80"/>
      <c r="H93" s="80"/>
      <c r="I93" s="80"/>
      <c r="J93" s="80"/>
    </row>
    <row r="94" spans="1:10" ht="19.5" thickTop="1">
      <c r="A94" s="81" t="s">
        <v>1</v>
      </c>
      <c r="B94" s="82" t="s">
        <v>0</v>
      </c>
      <c r="C94" s="82" t="s">
        <v>2</v>
      </c>
      <c r="D94" s="82" t="s">
        <v>3</v>
      </c>
      <c r="E94" s="242" t="s">
        <v>19</v>
      </c>
      <c r="F94" s="243"/>
      <c r="G94" s="243" t="s">
        <v>4</v>
      </c>
      <c r="H94" s="244"/>
      <c r="I94" s="82" t="s">
        <v>20</v>
      </c>
      <c r="J94" s="82" t="s">
        <v>5</v>
      </c>
    </row>
    <row r="95" spans="1:10" ht="19.5" thickBot="1">
      <c r="A95" s="83"/>
      <c r="B95" s="59"/>
      <c r="C95" s="59"/>
      <c r="D95" s="59"/>
      <c r="E95" s="114" t="s">
        <v>6</v>
      </c>
      <c r="F95" s="84" t="s">
        <v>7</v>
      </c>
      <c r="G95" s="84" t="s">
        <v>6</v>
      </c>
      <c r="H95" s="85" t="s">
        <v>7</v>
      </c>
      <c r="I95" s="59"/>
      <c r="J95" s="59"/>
    </row>
    <row r="96" spans="1:10" ht="19.5" thickTop="1">
      <c r="A96" s="50" t="s">
        <v>332</v>
      </c>
      <c r="B96" s="33" t="s">
        <v>257</v>
      </c>
      <c r="C96" s="14"/>
      <c r="D96" s="8"/>
      <c r="E96" s="98"/>
      <c r="F96" s="94"/>
      <c r="G96" s="95"/>
      <c r="H96" s="94"/>
      <c r="I96" s="94"/>
      <c r="J96" s="150"/>
    </row>
    <row r="97" spans="1:10" ht="18.75">
      <c r="A97" s="37"/>
      <c r="B97" s="5" t="s">
        <v>258</v>
      </c>
      <c r="C97" s="3"/>
      <c r="D97" s="18" t="s">
        <v>240</v>
      </c>
      <c r="E97" s="94"/>
      <c r="F97" s="94">
        <f>C97*E97</f>
        <v>0</v>
      </c>
      <c r="G97" s="95"/>
      <c r="H97" s="94">
        <f>C97*G97</f>
        <v>0</v>
      </c>
      <c r="I97" s="94">
        <f t="shared" ref="I97" si="17">F97+H97</f>
        <v>0</v>
      </c>
      <c r="J97" s="137"/>
    </row>
    <row r="98" spans="1:10" ht="18.75">
      <c r="A98" s="137"/>
      <c r="B98" s="5" t="s">
        <v>290</v>
      </c>
      <c r="C98" s="3"/>
      <c r="D98" s="18" t="s">
        <v>240</v>
      </c>
      <c r="E98" s="94"/>
      <c r="F98" s="94">
        <f t="shared" ref="F98" si="18">C98*E98</f>
        <v>0</v>
      </c>
      <c r="G98" s="95"/>
      <c r="H98" s="94">
        <f t="shared" ref="H98" si="19">C98*G98</f>
        <v>0</v>
      </c>
      <c r="I98" s="94">
        <f>F98+H98</f>
        <v>0</v>
      </c>
      <c r="J98" s="137"/>
    </row>
    <row r="99" spans="1:10" ht="18.75">
      <c r="A99" s="137"/>
      <c r="B99" s="5" t="s">
        <v>445</v>
      </c>
      <c r="C99" s="3"/>
      <c r="D99" s="193" t="s">
        <v>189</v>
      </c>
      <c r="E99" s="94"/>
      <c r="F99" s="94">
        <f>C99*E99</f>
        <v>0</v>
      </c>
      <c r="G99" s="95"/>
      <c r="H99" s="94">
        <f>C99*G99</f>
        <v>0</v>
      </c>
      <c r="I99" s="94">
        <f>F99+H99</f>
        <v>0</v>
      </c>
      <c r="J99" s="137"/>
    </row>
    <row r="100" spans="1:10" ht="18.75">
      <c r="A100" s="137"/>
      <c r="B100" s="12"/>
      <c r="C100" s="94"/>
      <c r="D100" s="94"/>
      <c r="E100" s="94"/>
      <c r="F100" s="94"/>
      <c r="G100" s="95"/>
      <c r="H100" s="94"/>
      <c r="I100" s="102"/>
      <c r="J100" s="137"/>
    </row>
    <row r="101" spans="1:10" ht="18.75">
      <c r="A101" s="137"/>
      <c r="B101" s="12" t="s">
        <v>260</v>
      </c>
      <c r="C101" s="94"/>
      <c r="D101" s="94"/>
      <c r="E101" s="94"/>
      <c r="F101" s="94"/>
      <c r="G101" s="95"/>
      <c r="H101" s="94"/>
      <c r="I101" s="102">
        <f>SUM(I97:I100)</f>
        <v>0</v>
      </c>
      <c r="J101" s="137"/>
    </row>
    <row r="102" spans="1:10" ht="18.75">
      <c r="A102" s="137"/>
      <c r="B102" s="9"/>
      <c r="C102" s="32"/>
      <c r="D102" s="9"/>
      <c r="E102" s="137"/>
      <c r="F102" s="94"/>
      <c r="G102" s="95"/>
      <c r="H102" s="94"/>
      <c r="I102" s="94"/>
      <c r="J102" s="137"/>
    </row>
    <row r="103" spans="1:10" ht="18.75">
      <c r="A103" s="137"/>
      <c r="B103" s="35" t="s">
        <v>430</v>
      </c>
      <c r="C103" s="32"/>
      <c r="D103" s="9"/>
      <c r="E103" s="137"/>
      <c r="F103" s="94"/>
      <c r="G103" s="95"/>
      <c r="H103" s="94"/>
      <c r="I103" s="102">
        <f>I24+I54+I83+I101</f>
        <v>0</v>
      </c>
      <c r="J103" s="137"/>
    </row>
    <row r="104" spans="1:10" ht="18.75">
      <c r="A104" s="137"/>
      <c r="B104" s="9"/>
      <c r="C104" s="32"/>
      <c r="D104" s="9"/>
      <c r="E104" s="137"/>
      <c r="F104" s="94"/>
      <c r="G104" s="95"/>
      <c r="H104" s="94"/>
      <c r="I104" s="94"/>
      <c r="J104" s="137"/>
    </row>
    <row r="105" spans="1:10" ht="18.75">
      <c r="A105" s="137"/>
      <c r="B105" s="9"/>
      <c r="C105" s="32"/>
      <c r="D105" s="9"/>
      <c r="E105" s="137"/>
      <c r="F105" s="94"/>
      <c r="G105" s="95"/>
      <c r="H105" s="94"/>
      <c r="I105" s="94"/>
      <c r="J105" s="137"/>
    </row>
    <row r="106" spans="1:10" ht="18.75">
      <c r="A106" s="137"/>
      <c r="B106" s="9"/>
      <c r="C106" s="32"/>
      <c r="D106" s="9"/>
      <c r="E106" s="137"/>
      <c r="F106" s="94"/>
      <c r="G106" s="95"/>
      <c r="H106" s="94"/>
      <c r="I106" s="94"/>
      <c r="J106" s="137"/>
    </row>
    <row r="107" spans="1:10" ht="18.75">
      <c r="A107" s="137"/>
      <c r="B107" s="9"/>
      <c r="C107" s="32"/>
      <c r="D107" s="9"/>
      <c r="E107" s="137"/>
      <c r="F107" s="94"/>
      <c r="G107" s="95"/>
      <c r="H107" s="94"/>
      <c r="I107" s="94"/>
      <c r="J107" s="137"/>
    </row>
    <row r="108" spans="1:10" ht="18.75">
      <c r="A108" s="137"/>
      <c r="B108" s="9"/>
      <c r="C108" s="32"/>
      <c r="D108" s="9"/>
      <c r="E108" s="137"/>
      <c r="F108" s="94"/>
      <c r="G108" s="95"/>
      <c r="H108" s="94"/>
      <c r="I108" s="94"/>
      <c r="J108" s="137"/>
    </row>
    <row r="109" spans="1:10" ht="18.75">
      <c r="A109" s="137"/>
      <c r="B109" s="9"/>
      <c r="C109" s="32"/>
      <c r="D109" s="9"/>
      <c r="E109" s="137"/>
      <c r="F109" s="94"/>
      <c r="G109" s="95"/>
      <c r="H109" s="94"/>
      <c r="I109" s="94"/>
      <c r="J109" s="137"/>
    </row>
    <row r="110" spans="1:10" ht="18.75">
      <c r="A110" s="137"/>
      <c r="B110" s="9"/>
      <c r="C110" s="32"/>
      <c r="D110" s="9"/>
      <c r="E110" s="137"/>
      <c r="F110" s="94"/>
      <c r="G110" s="95"/>
      <c r="H110" s="94"/>
      <c r="I110" s="94"/>
      <c r="J110" s="137"/>
    </row>
    <row r="111" spans="1:10" ht="18.75">
      <c r="A111" s="137"/>
      <c r="B111" s="9"/>
      <c r="C111" s="32"/>
      <c r="D111" s="9"/>
      <c r="E111" s="137"/>
      <c r="F111" s="94"/>
      <c r="G111" s="95"/>
      <c r="H111" s="94"/>
      <c r="I111" s="94"/>
      <c r="J111" s="137"/>
    </row>
    <row r="112" spans="1:10" ht="18.75">
      <c r="A112" s="137"/>
      <c r="B112" s="9"/>
      <c r="C112" s="32"/>
      <c r="D112" s="9"/>
      <c r="E112" s="137"/>
      <c r="F112" s="94"/>
      <c r="G112" s="95"/>
      <c r="H112" s="94"/>
      <c r="I112" s="94"/>
      <c r="J112" s="137"/>
    </row>
    <row r="113" spans="1:10" ht="18.75">
      <c r="A113" s="70"/>
      <c r="B113" s="71"/>
      <c r="C113" s="71"/>
      <c r="D113" s="71"/>
      <c r="E113" s="52"/>
      <c r="F113" s="52"/>
      <c r="G113" s="52"/>
      <c r="H113" s="52"/>
      <c r="I113" s="106"/>
      <c r="J113" s="52"/>
    </row>
    <row r="114" spans="1:10" ht="18.75">
      <c r="A114" s="70"/>
      <c r="B114" s="71"/>
      <c r="C114" s="71"/>
      <c r="D114" s="71"/>
      <c r="E114" s="52"/>
      <c r="F114" s="52"/>
      <c r="G114" s="52"/>
      <c r="H114" s="52"/>
      <c r="I114" s="106"/>
      <c r="J114" s="52"/>
    </row>
    <row r="115" spans="1:10" ht="18.75">
      <c r="A115" s="70"/>
      <c r="B115" s="52"/>
      <c r="C115" s="52"/>
      <c r="D115" s="52"/>
      <c r="E115" s="52"/>
      <c r="F115" s="52"/>
      <c r="G115" s="52"/>
      <c r="H115" s="52"/>
      <c r="I115" s="52"/>
      <c r="J115" s="52"/>
    </row>
    <row r="116" spans="1:10" ht="18.75">
      <c r="J116" s="52"/>
    </row>
  </sheetData>
  <mergeCells count="28">
    <mergeCell ref="C89:J89"/>
    <mergeCell ref="C90:J90"/>
    <mergeCell ref="C92:E92"/>
    <mergeCell ref="I92:J92"/>
    <mergeCell ref="E94:F94"/>
    <mergeCell ref="G94:H94"/>
    <mergeCell ref="I88:J88"/>
    <mergeCell ref="E65:F65"/>
    <mergeCell ref="G65:H65"/>
    <mergeCell ref="I59:J59"/>
    <mergeCell ref="C61:J61"/>
    <mergeCell ref="C63:E63"/>
    <mergeCell ref="I63:J63"/>
    <mergeCell ref="C60:J60"/>
    <mergeCell ref="E36:F36"/>
    <mergeCell ref="G36:H36"/>
    <mergeCell ref="I1:J1"/>
    <mergeCell ref="C2:J2"/>
    <mergeCell ref="C3:J3"/>
    <mergeCell ref="C5:E5"/>
    <mergeCell ref="I5:J5"/>
    <mergeCell ref="E7:F7"/>
    <mergeCell ref="G7:H7"/>
    <mergeCell ref="I30:J30"/>
    <mergeCell ref="C31:J31"/>
    <mergeCell ref="C32:J32"/>
    <mergeCell ref="C34:E34"/>
    <mergeCell ref="I34:J34"/>
  </mergeCells>
  <pageMargins left="0.7" right="0.7" top="0.75" bottom="0.75" header="0.3" footer="0.3"/>
  <pageSetup paperSize="9" scale="9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DC7D-D216-C947-A107-D8A974C4F876}">
  <sheetPr>
    <tabColor rgb="FFFFFF00"/>
    <pageSetUpPr fitToPage="1"/>
  </sheetPr>
  <dimension ref="A1:J29"/>
  <sheetViews>
    <sheetView view="pageBreakPreview" topLeftCell="A16" zoomScale="151" zoomScaleNormal="120" zoomScaleSheetLayoutView="151" workbookViewId="0">
      <selection activeCell="C12" sqref="C12"/>
    </sheetView>
  </sheetViews>
  <sheetFormatPr defaultColWidth="11.42578125" defaultRowHeight="15"/>
  <cols>
    <col min="1" max="1" width="6.85546875" style="72" customWidth="1"/>
    <col min="2" max="2" width="60.85546875" style="72" customWidth="1"/>
    <col min="3" max="4" width="6.85546875" style="72" customWidth="1"/>
    <col min="5" max="8" width="9.85546875" style="72" customWidth="1"/>
    <col min="9" max="9" width="12.85546875" style="72" customWidth="1"/>
    <col min="10" max="10" width="8.85546875" style="72" customWidth="1"/>
    <col min="11" max="16384" width="11.42578125" style="72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267</v>
      </c>
      <c r="J1" s="245"/>
    </row>
    <row r="2" spans="1:10" ht="18.75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101" t="s">
        <v>423</v>
      </c>
      <c r="B9" s="124" t="s">
        <v>216</v>
      </c>
      <c r="C9" s="127"/>
      <c r="D9" s="127"/>
      <c r="E9" s="127"/>
      <c r="F9" s="127"/>
      <c r="G9" s="127"/>
      <c r="H9" s="127"/>
      <c r="I9" s="127"/>
      <c r="J9" s="60"/>
    </row>
    <row r="10" spans="1:10" ht="18.75">
      <c r="A10" s="50" t="s">
        <v>424</v>
      </c>
      <c r="B10" s="9" t="s">
        <v>216</v>
      </c>
      <c r="C10" s="6"/>
      <c r="D10" s="3" t="s">
        <v>271</v>
      </c>
      <c r="E10" s="98"/>
      <c r="F10" s="98">
        <f>C10*E10</f>
        <v>0</v>
      </c>
      <c r="G10" s="99"/>
      <c r="H10" s="98">
        <f>C10*G10</f>
        <v>0</v>
      </c>
      <c r="I10" s="98">
        <f>F10+H10</f>
        <v>0</v>
      </c>
      <c r="J10" s="60"/>
    </row>
    <row r="11" spans="1:10" ht="18.75">
      <c r="A11" s="127"/>
      <c r="B11" s="127"/>
      <c r="C11" s="127"/>
      <c r="D11" s="127"/>
      <c r="E11" s="127"/>
      <c r="F11" s="127"/>
      <c r="G11" s="127"/>
      <c r="H11" s="127"/>
      <c r="I11" s="127"/>
      <c r="J11" s="60"/>
    </row>
    <row r="12" spans="1:10" ht="18.75">
      <c r="A12" s="127"/>
      <c r="B12" s="101" t="s">
        <v>227</v>
      </c>
      <c r="C12" s="127"/>
      <c r="D12" s="127"/>
      <c r="E12" s="127"/>
      <c r="F12" s="127"/>
      <c r="G12" s="127"/>
      <c r="H12" s="127"/>
      <c r="I12" s="155">
        <f>SUM(I10:I11)</f>
        <v>0</v>
      </c>
      <c r="J12" s="60"/>
    </row>
    <row r="13" spans="1:10" ht="18.75">
      <c r="A13" s="127"/>
      <c r="B13" s="127"/>
      <c r="C13" s="127"/>
      <c r="D13" s="127"/>
      <c r="E13" s="127"/>
      <c r="F13" s="127"/>
      <c r="G13" s="127"/>
      <c r="H13" s="127"/>
      <c r="I13" s="156"/>
      <c r="J13" s="60"/>
    </row>
    <row r="14" spans="1:10" ht="18.75">
      <c r="A14" s="127"/>
      <c r="B14" s="127"/>
      <c r="C14" s="127"/>
      <c r="D14" s="127"/>
      <c r="E14" s="127"/>
      <c r="F14" s="127"/>
      <c r="G14" s="127"/>
      <c r="H14" s="127"/>
      <c r="I14" s="156"/>
      <c r="J14" s="60"/>
    </row>
    <row r="15" spans="1:10" ht="18.75">
      <c r="A15" s="127"/>
      <c r="B15" s="127"/>
      <c r="C15" s="127"/>
      <c r="D15" s="127"/>
      <c r="E15" s="127"/>
      <c r="F15" s="127"/>
      <c r="G15" s="127"/>
      <c r="H15" s="127"/>
      <c r="I15" s="156"/>
      <c r="J15" s="60"/>
    </row>
    <row r="16" spans="1:10" ht="18.75">
      <c r="A16" s="127"/>
      <c r="B16" s="127"/>
      <c r="C16" s="127"/>
      <c r="D16" s="127"/>
      <c r="E16" s="127"/>
      <c r="F16" s="127"/>
      <c r="G16" s="127"/>
      <c r="H16" s="127"/>
      <c r="I16" s="156"/>
      <c r="J16" s="60"/>
    </row>
    <row r="17" spans="1:10" ht="18.75">
      <c r="A17" s="127"/>
      <c r="B17" s="127"/>
      <c r="C17" s="127"/>
      <c r="D17" s="127"/>
      <c r="E17" s="127"/>
      <c r="F17" s="127"/>
      <c r="G17" s="127"/>
      <c r="H17" s="127"/>
      <c r="I17" s="156"/>
      <c r="J17" s="60"/>
    </row>
    <row r="18" spans="1:10" ht="18.75">
      <c r="A18" s="127"/>
      <c r="B18" s="127"/>
      <c r="C18" s="127"/>
      <c r="D18" s="127"/>
      <c r="E18" s="127"/>
      <c r="F18" s="127"/>
      <c r="G18" s="127"/>
      <c r="H18" s="127"/>
      <c r="I18" s="156"/>
      <c r="J18" s="60"/>
    </row>
    <row r="19" spans="1:10" ht="18.75">
      <c r="A19" s="127"/>
      <c r="B19" s="127"/>
      <c r="C19" s="127"/>
      <c r="D19" s="127"/>
      <c r="E19" s="127"/>
      <c r="F19" s="127"/>
      <c r="G19" s="127"/>
      <c r="H19" s="127"/>
      <c r="I19" s="156"/>
      <c r="J19" s="60"/>
    </row>
    <row r="20" spans="1:10" ht="18.75">
      <c r="A20" s="127"/>
      <c r="B20" s="127"/>
      <c r="C20" s="127"/>
      <c r="D20" s="127"/>
      <c r="E20" s="127"/>
      <c r="F20" s="127"/>
      <c r="G20" s="127"/>
      <c r="H20" s="127"/>
      <c r="I20" s="156"/>
      <c r="J20" s="60"/>
    </row>
    <row r="21" spans="1:10" ht="18.75">
      <c r="A21" s="127"/>
      <c r="B21" s="127"/>
      <c r="C21" s="127"/>
      <c r="D21" s="127"/>
      <c r="E21" s="127"/>
      <c r="F21" s="127"/>
      <c r="G21" s="127"/>
      <c r="H21" s="127"/>
      <c r="I21" s="156"/>
      <c r="J21" s="60"/>
    </row>
    <row r="22" spans="1:10" ht="18.75">
      <c r="A22" s="127"/>
      <c r="B22" s="127"/>
      <c r="C22" s="127"/>
      <c r="D22" s="127"/>
      <c r="E22" s="127"/>
      <c r="F22" s="127"/>
      <c r="G22" s="127"/>
      <c r="H22" s="127"/>
      <c r="I22" s="156"/>
      <c r="J22" s="60"/>
    </row>
    <row r="23" spans="1:10" ht="18.75">
      <c r="A23" s="127"/>
      <c r="B23" s="127"/>
      <c r="C23" s="127"/>
      <c r="D23" s="127"/>
      <c r="E23" s="127"/>
      <c r="F23" s="127"/>
      <c r="G23" s="127"/>
      <c r="H23" s="127"/>
      <c r="I23" s="156"/>
      <c r="J23" s="60"/>
    </row>
    <row r="24" spans="1:10" ht="18.75">
      <c r="A24" s="127"/>
      <c r="B24" s="127"/>
      <c r="C24" s="127"/>
      <c r="D24" s="127"/>
      <c r="E24" s="127"/>
      <c r="F24" s="127"/>
      <c r="G24" s="127"/>
      <c r="H24" s="127"/>
      <c r="I24" s="156"/>
      <c r="J24" s="60"/>
    </row>
    <row r="25" spans="1:10" ht="18.75">
      <c r="A25" s="127"/>
      <c r="B25" s="127"/>
      <c r="C25" s="127"/>
      <c r="D25" s="127"/>
      <c r="E25" s="127"/>
      <c r="F25" s="127"/>
      <c r="G25" s="127"/>
      <c r="H25" s="127"/>
      <c r="I25" s="156"/>
      <c r="J25" s="60"/>
    </row>
    <row r="26" spans="1:10" ht="18.75">
      <c r="A26" s="70" t="s">
        <v>21</v>
      </c>
      <c r="B26" s="71" t="s">
        <v>22</v>
      </c>
      <c r="C26" s="71"/>
      <c r="D26" s="71"/>
      <c r="E26" s="52"/>
      <c r="F26" s="52"/>
      <c r="G26" s="52"/>
      <c r="H26" s="52"/>
      <c r="I26" s="106"/>
      <c r="J26" s="52"/>
    </row>
    <row r="27" spans="1:10" ht="18.75">
      <c r="A27" s="70" t="s">
        <v>74</v>
      </c>
      <c r="B27" s="71"/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 t="s">
        <v>57</v>
      </c>
      <c r="B28" s="52"/>
      <c r="C28" s="52"/>
      <c r="D28" s="52"/>
      <c r="E28" s="52"/>
      <c r="F28" s="52"/>
      <c r="G28" s="52"/>
      <c r="H28" s="52"/>
      <c r="I28" s="52"/>
      <c r="J28" s="52"/>
    </row>
    <row r="29" spans="1:10" ht="18.75">
      <c r="J29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9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8360-787D-244F-8D1D-B046682079EA}">
  <sheetPr>
    <tabColor rgb="FF00B0F0"/>
    <pageSetUpPr fitToPage="1"/>
  </sheetPr>
  <dimension ref="A1:J30"/>
  <sheetViews>
    <sheetView view="pageBreakPreview" topLeftCell="A11" zoomScale="137" zoomScaleNormal="184" zoomScaleSheetLayoutView="137" workbookViewId="0">
      <selection activeCell="C11" sqref="C11"/>
    </sheetView>
  </sheetViews>
  <sheetFormatPr defaultColWidth="9" defaultRowHeight="18.75"/>
  <cols>
    <col min="1" max="1" width="6.85546875" style="72" customWidth="1"/>
    <col min="2" max="2" width="60.85546875" style="72" customWidth="1"/>
    <col min="3" max="4" width="6.85546875" style="72" customWidth="1"/>
    <col min="5" max="5" width="10.140625" style="72" bestFit="1" customWidth="1"/>
    <col min="6" max="6" width="11.28515625" style="72" bestFit="1" customWidth="1"/>
    <col min="7" max="7" width="10.42578125" style="72" bestFit="1" customWidth="1"/>
    <col min="8" max="8" width="8.85546875" style="72" bestFit="1" customWidth="1"/>
    <col min="9" max="9" width="13.85546875" style="72" bestFit="1" customWidth="1"/>
    <col min="10" max="10" width="10" style="52" customWidth="1"/>
    <col min="11" max="16384" width="9" style="72"/>
  </cols>
  <sheetData>
    <row r="1" spans="1:10">
      <c r="A1" s="52"/>
      <c r="B1" s="52"/>
      <c r="C1" s="52"/>
      <c r="D1" s="52"/>
      <c r="E1" s="52"/>
      <c r="F1" s="52"/>
      <c r="G1" s="52"/>
      <c r="H1" s="75" t="s">
        <v>9</v>
      </c>
      <c r="I1" s="245" t="s">
        <v>268</v>
      </c>
      <c r="J1" s="245"/>
    </row>
    <row r="2" spans="1:10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2</v>
      </c>
      <c r="B9" s="86" t="s">
        <v>335</v>
      </c>
      <c r="C9" s="60"/>
      <c r="D9" s="60"/>
      <c r="E9" s="194"/>
      <c r="F9" s="195"/>
      <c r="G9" s="194"/>
      <c r="H9" s="117"/>
      <c r="I9" s="118"/>
      <c r="J9" s="62"/>
    </row>
    <row r="10" spans="1:10">
      <c r="A10" s="50">
        <v>2.1</v>
      </c>
      <c r="B10" s="86" t="s">
        <v>68</v>
      </c>
      <c r="C10" s="60"/>
      <c r="D10" s="119"/>
      <c r="E10" s="196"/>
      <c r="F10" s="197"/>
      <c r="G10" s="196"/>
      <c r="H10" s="122"/>
      <c r="I10" s="118">
        <f>'ปร4(ครุภัณฑ์)-2.1'!I20</f>
        <v>0</v>
      </c>
      <c r="J10" s="60"/>
    </row>
    <row r="11" spans="1:10">
      <c r="A11" s="50">
        <v>2.2000000000000002</v>
      </c>
      <c r="B11" s="86" t="s">
        <v>438</v>
      </c>
      <c r="C11" s="60"/>
      <c r="D11" s="119"/>
      <c r="E11" s="198"/>
      <c r="F11" s="197"/>
      <c r="G11" s="196"/>
      <c r="H11" s="122"/>
      <c r="I11" s="118">
        <f>'ปร4(ครุภัณฑ์)-2.2'!I15</f>
        <v>0</v>
      </c>
      <c r="J11" s="60"/>
    </row>
    <row r="12" spans="1:10">
      <c r="A12" s="50">
        <v>2.2999999999999998</v>
      </c>
      <c r="B12" s="124" t="s">
        <v>380</v>
      </c>
      <c r="C12" s="60"/>
      <c r="D12" s="60"/>
      <c r="E12" s="94"/>
      <c r="F12" s="195"/>
      <c r="G12" s="194"/>
      <c r="H12" s="117"/>
      <c r="I12" s="126">
        <f>'ปร4(ครุภัณฑ์)-2.3'!I14</f>
        <v>0</v>
      </c>
      <c r="J12" s="60"/>
    </row>
    <row r="13" spans="1:10">
      <c r="A13" s="50">
        <v>2.4</v>
      </c>
      <c r="B13" s="124" t="s">
        <v>383</v>
      </c>
      <c r="C13" s="60"/>
      <c r="D13" s="60"/>
      <c r="E13" s="94"/>
      <c r="F13" s="195"/>
      <c r="G13" s="194"/>
      <c r="H13" s="117"/>
      <c r="I13" s="126">
        <f>'ปร4(ครุภัณฑ์)-2.4'!I17</f>
        <v>0</v>
      </c>
      <c r="J13" s="60"/>
    </row>
    <row r="14" spans="1:10">
      <c r="A14" s="50">
        <v>2.5</v>
      </c>
      <c r="B14" s="124" t="s">
        <v>381</v>
      </c>
      <c r="C14" s="60"/>
      <c r="D14" s="60"/>
      <c r="E14" s="94"/>
      <c r="F14" s="195"/>
      <c r="G14" s="194"/>
      <c r="H14" s="117"/>
      <c r="I14" s="126">
        <f>'ปร4(ครุภัณฑ์)-2.5'!I20</f>
        <v>0</v>
      </c>
      <c r="J14" s="2"/>
    </row>
    <row r="15" spans="1:10">
      <c r="A15" s="50"/>
      <c r="B15" s="124"/>
      <c r="C15" s="51"/>
      <c r="D15" s="51"/>
      <c r="E15" s="94"/>
      <c r="F15" s="65"/>
      <c r="G15" s="194"/>
      <c r="H15" s="117"/>
      <c r="I15" s="102"/>
      <c r="J15" s="2"/>
    </row>
    <row r="16" spans="1:10">
      <c r="A16" s="50"/>
      <c r="B16" s="124"/>
      <c r="C16" s="51"/>
      <c r="D16" s="51"/>
      <c r="E16" s="94"/>
      <c r="F16" s="65"/>
      <c r="G16" s="194"/>
      <c r="H16" s="117"/>
      <c r="I16" s="102"/>
      <c r="J16" s="60"/>
    </row>
    <row r="17" spans="1:10">
      <c r="A17" s="50"/>
      <c r="B17" s="124"/>
      <c r="C17" s="51"/>
      <c r="D17" s="51"/>
      <c r="E17" s="94"/>
      <c r="F17" s="65"/>
      <c r="G17" s="194"/>
      <c r="H17" s="117"/>
      <c r="I17" s="102"/>
      <c r="J17" s="60"/>
    </row>
    <row r="18" spans="1:10">
      <c r="A18" s="50"/>
      <c r="B18" s="124"/>
      <c r="C18" s="51"/>
      <c r="D18" s="51"/>
      <c r="E18" s="94"/>
      <c r="F18" s="65"/>
      <c r="G18" s="194"/>
      <c r="H18" s="117"/>
      <c r="I18" s="102"/>
      <c r="J18" s="60"/>
    </row>
    <row r="19" spans="1:10">
      <c r="A19" s="50"/>
      <c r="B19" s="124"/>
      <c r="C19" s="51"/>
      <c r="D19" s="51"/>
      <c r="E19" s="94"/>
      <c r="F19" s="65"/>
      <c r="G19" s="194"/>
      <c r="H19" s="117"/>
      <c r="I19" s="102"/>
      <c r="J19" s="60"/>
    </row>
    <row r="20" spans="1:10">
      <c r="A20" s="50"/>
      <c r="B20" s="124"/>
      <c r="C20" s="51"/>
      <c r="D20" s="51"/>
      <c r="E20" s="94"/>
      <c r="F20" s="65"/>
      <c r="G20" s="194"/>
      <c r="H20" s="117"/>
      <c r="I20" s="102"/>
      <c r="J20" s="60"/>
    </row>
    <row r="21" spans="1:10">
      <c r="A21" s="50"/>
      <c r="B21" s="124"/>
      <c r="C21" s="51"/>
      <c r="D21" s="51"/>
      <c r="E21" s="94"/>
      <c r="F21" s="65"/>
      <c r="G21" s="194"/>
      <c r="H21" s="117"/>
      <c r="I21" s="102"/>
      <c r="J21" s="60"/>
    </row>
    <row r="22" spans="1:10">
      <c r="A22" s="50"/>
      <c r="B22" s="124"/>
      <c r="C22" s="51"/>
      <c r="D22" s="51"/>
      <c r="E22" s="94"/>
      <c r="F22" s="65"/>
      <c r="G22" s="194"/>
      <c r="H22" s="117"/>
      <c r="I22" s="102"/>
      <c r="J22" s="60"/>
    </row>
    <row r="23" spans="1:10">
      <c r="A23" s="50"/>
      <c r="B23" s="124"/>
      <c r="C23" s="51"/>
      <c r="D23" s="51"/>
      <c r="E23" s="94"/>
      <c r="F23" s="65"/>
      <c r="G23" s="194"/>
      <c r="H23" s="117"/>
      <c r="I23" s="102"/>
      <c r="J23" s="60"/>
    </row>
    <row r="24" spans="1:10">
      <c r="A24" s="50"/>
      <c r="B24" s="124"/>
      <c r="C24" s="51"/>
      <c r="D24" s="51"/>
      <c r="E24" s="94"/>
      <c r="F24" s="65"/>
      <c r="G24" s="194"/>
      <c r="H24" s="117"/>
      <c r="I24" s="102"/>
      <c r="J24" s="60"/>
    </row>
    <row r="25" spans="1:10">
      <c r="A25" s="50"/>
      <c r="B25" s="124"/>
      <c r="C25" s="51"/>
      <c r="D25" s="51"/>
      <c r="E25" s="94"/>
      <c r="F25" s="65"/>
      <c r="G25" s="194"/>
      <c r="H25" s="117"/>
      <c r="I25" s="102"/>
      <c r="J25" s="60"/>
    </row>
    <row r="26" spans="1:10">
      <c r="A26" s="51"/>
      <c r="B26" s="50" t="s">
        <v>338</v>
      </c>
      <c r="C26" s="51"/>
      <c r="D26" s="51"/>
      <c r="E26" s="94"/>
      <c r="F26" s="65"/>
      <c r="G26" s="194"/>
      <c r="H26" s="117"/>
      <c r="I26" s="102">
        <f>SUM(I10:I15)</f>
        <v>0</v>
      </c>
      <c r="J26" s="60"/>
    </row>
    <row r="27" spans="1:10">
      <c r="A27" s="70" t="s">
        <v>21</v>
      </c>
      <c r="B27" s="71" t="s">
        <v>22</v>
      </c>
      <c r="C27" s="71"/>
      <c r="D27" s="71"/>
      <c r="E27" s="52"/>
      <c r="F27" s="52"/>
      <c r="G27" s="52"/>
      <c r="H27" s="52"/>
      <c r="I27" s="106"/>
    </row>
    <row r="28" spans="1:10">
      <c r="A28" s="70" t="s">
        <v>74</v>
      </c>
      <c r="B28" s="71"/>
      <c r="C28" s="71"/>
      <c r="D28" s="71"/>
      <c r="E28" s="52"/>
      <c r="F28" s="52"/>
      <c r="G28" s="52"/>
      <c r="H28" s="52"/>
      <c r="I28" s="106"/>
    </row>
    <row r="29" spans="1:10">
      <c r="A29" s="70" t="s">
        <v>57</v>
      </c>
      <c r="B29" s="52"/>
      <c r="C29" s="52"/>
      <c r="D29" s="52"/>
      <c r="E29" s="52"/>
      <c r="F29" s="52"/>
      <c r="G29" s="52"/>
      <c r="H29" s="52"/>
      <c r="I29" s="52"/>
    </row>
    <row r="30" spans="1:10">
      <c r="A30" s="70"/>
      <c r="B30" s="52"/>
      <c r="C30" s="52"/>
      <c r="D30" s="52"/>
      <c r="E30" s="52"/>
      <c r="F30" s="52"/>
      <c r="G30" s="52"/>
      <c r="H30" s="52"/>
      <c r="I30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8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2309C-82F3-DC45-9653-3D78CAD3B20D}">
  <sheetPr>
    <tabColor rgb="FFFFFF00"/>
    <pageSetUpPr fitToPage="1"/>
  </sheetPr>
  <dimension ref="A1:J31"/>
  <sheetViews>
    <sheetView view="pageBreakPreview" topLeftCell="A12" zoomScale="147" zoomScaleNormal="85" zoomScaleSheetLayoutView="147" workbookViewId="0">
      <selection activeCell="C18" sqref="C18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5" width="11" style="76" bestFit="1" customWidth="1"/>
    <col min="6" max="6" width="12.42578125" style="76" bestFit="1" customWidth="1"/>
    <col min="7" max="8" width="9.85546875" style="76" customWidth="1"/>
    <col min="9" max="9" width="16.85546875" style="76" bestFit="1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269</v>
      </c>
      <c r="J1" s="245"/>
    </row>
    <row r="2" spans="1:10" ht="18.75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2.1</v>
      </c>
      <c r="B9" s="86" t="s">
        <v>68</v>
      </c>
      <c r="C9" s="50"/>
      <c r="D9" s="87"/>
      <c r="E9" s="88"/>
      <c r="F9" s="88"/>
      <c r="G9" s="88"/>
      <c r="H9" s="88"/>
      <c r="I9" s="88"/>
      <c r="J9" s="60"/>
    </row>
    <row r="10" spans="1:10" ht="18.75">
      <c r="A10" s="89" t="s">
        <v>138</v>
      </c>
      <c r="B10" s="129" t="s">
        <v>148</v>
      </c>
      <c r="C10" s="28"/>
      <c r="D10" s="27"/>
      <c r="E10" s="63"/>
      <c r="F10" s="63"/>
      <c r="G10" s="93"/>
      <c r="H10" s="63"/>
      <c r="I10" s="63"/>
      <c r="J10" s="60"/>
    </row>
    <row r="11" spans="1:10" ht="18.75">
      <c r="A11" s="29"/>
      <c r="B11" s="8" t="s">
        <v>365</v>
      </c>
      <c r="C11" s="3"/>
      <c r="D11" s="3" t="s">
        <v>73</v>
      </c>
      <c r="E11" s="94"/>
      <c r="F11" s="94">
        <f>C11*E11</f>
        <v>0</v>
      </c>
      <c r="G11" s="95"/>
      <c r="H11" s="94">
        <f>C11*G11</f>
        <v>0</v>
      </c>
      <c r="I11" s="94">
        <f>F11+H11</f>
        <v>0</v>
      </c>
      <c r="J11" s="60"/>
    </row>
    <row r="12" spans="1:10" ht="18.75">
      <c r="A12" s="32"/>
      <c r="B12" s="101"/>
      <c r="C12" s="91"/>
      <c r="D12" s="142"/>
      <c r="E12" s="94"/>
      <c r="F12" s="94"/>
      <c r="G12" s="95"/>
      <c r="H12" s="94"/>
      <c r="I12" s="102"/>
      <c r="J12" s="60"/>
    </row>
    <row r="13" spans="1:10" ht="18.75">
      <c r="A13" s="32"/>
      <c r="B13" s="101" t="s">
        <v>152</v>
      </c>
      <c r="C13" s="91"/>
      <c r="D13" s="142"/>
      <c r="E13" s="94"/>
      <c r="F13" s="94"/>
      <c r="G13" s="95"/>
      <c r="H13" s="94"/>
      <c r="I13" s="102">
        <f>SUM(I11)</f>
        <v>0</v>
      </c>
      <c r="J13" s="60"/>
    </row>
    <row r="14" spans="1:10" ht="18.75">
      <c r="A14" s="32"/>
      <c r="B14" s="101"/>
      <c r="C14" s="91"/>
      <c r="D14" s="142"/>
      <c r="E14" s="94"/>
      <c r="F14" s="94"/>
      <c r="G14" s="95"/>
      <c r="H14" s="94"/>
      <c r="I14" s="102"/>
      <c r="J14" s="60"/>
    </row>
    <row r="15" spans="1:10" ht="18.75">
      <c r="A15" s="89" t="s">
        <v>139</v>
      </c>
      <c r="B15" s="90" t="s">
        <v>149</v>
      </c>
      <c r="C15" s="91"/>
      <c r="D15" s="142"/>
      <c r="E15" s="94"/>
      <c r="F15" s="94"/>
      <c r="G15" s="95"/>
      <c r="H15" s="94"/>
      <c r="I15" s="94"/>
      <c r="J15" s="60"/>
    </row>
    <row r="16" spans="1:10" ht="18.75">
      <c r="A16" s="1"/>
      <c r="B16" s="9" t="s">
        <v>372</v>
      </c>
      <c r="C16" s="7"/>
      <c r="D16" s="7" t="s">
        <v>153</v>
      </c>
      <c r="E16" s="94"/>
      <c r="F16" s="94">
        <f>C16*E16</f>
        <v>0</v>
      </c>
      <c r="G16" s="95"/>
      <c r="H16" s="94">
        <f>C16*G16</f>
        <v>0</v>
      </c>
      <c r="I16" s="94">
        <f>F16+H16</f>
        <v>0</v>
      </c>
      <c r="J16" s="60"/>
    </row>
    <row r="17" spans="1:10" ht="18.75">
      <c r="A17" s="26"/>
      <c r="B17" s="9"/>
      <c r="C17" s="7"/>
      <c r="D17" s="7"/>
      <c r="E17" s="94"/>
      <c r="F17" s="94"/>
      <c r="G17" s="95"/>
      <c r="H17" s="94"/>
      <c r="I17" s="94"/>
      <c r="J17" s="60"/>
    </row>
    <row r="18" spans="1:10" ht="18.75">
      <c r="A18" s="137"/>
      <c r="B18" s="101" t="s">
        <v>154</v>
      </c>
      <c r="C18" s="91"/>
      <c r="D18" s="142"/>
      <c r="E18" s="94"/>
      <c r="F18" s="94"/>
      <c r="G18" s="95"/>
      <c r="H18" s="94"/>
      <c r="I18" s="102">
        <f>SUM(I16:I17)</f>
        <v>0</v>
      </c>
      <c r="J18" s="137"/>
    </row>
    <row r="19" spans="1:10" ht="18.75">
      <c r="A19" s="32"/>
      <c r="B19" s="137"/>
      <c r="C19" s="137"/>
      <c r="D19" s="137"/>
      <c r="E19" s="138"/>
      <c r="F19" s="138"/>
      <c r="G19" s="138"/>
      <c r="H19" s="138"/>
      <c r="I19" s="138"/>
      <c r="J19" s="60"/>
    </row>
    <row r="20" spans="1:10" ht="18.75">
      <c r="A20" s="137"/>
      <c r="B20" s="101" t="s">
        <v>150</v>
      </c>
      <c r="C20" s="91"/>
      <c r="D20" s="51"/>
      <c r="E20" s="94"/>
      <c r="F20" s="94"/>
      <c r="G20" s="95"/>
      <c r="H20" s="94"/>
      <c r="I20" s="102">
        <f>I13+I18</f>
        <v>0</v>
      </c>
      <c r="J20" s="60"/>
    </row>
    <row r="21" spans="1:10" ht="18.75">
      <c r="A21" s="137"/>
      <c r="B21" s="101"/>
      <c r="C21" s="91"/>
      <c r="D21" s="51"/>
      <c r="E21" s="94"/>
      <c r="F21" s="94"/>
      <c r="G21" s="95"/>
      <c r="H21" s="94"/>
      <c r="I21" s="102"/>
      <c r="J21" s="60"/>
    </row>
    <row r="22" spans="1:10" ht="18.75">
      <c r="A22" s="137"/>
      <c r="B22" s="101"/>
      <c r="C22" s="91"/>
      <c r="D22" s="51"/>
      <c r="E22" s="94"/>
      <c r="F22" s="94"/>
      <c r="G22" s="95"/>
      <c r="H22" s="94"/>
      <c r="I22" s="102"/>
      <c r="J22" s="60"/>
    </row>
    <row r="23" spans="1:10" ht="18.75">
      <c r="A23" s="137"/>
      <c r="B23" s="101"/>
      <c r="C23" s="91"/>
      <c r="D23" s="51"/>
      <c r="E23" s="94"/>
      <c r="F23" s="94"/>
      <c r="G23" s="95"/>
      <c r="H23" s="94"/>
      <c r="I23" s="102"/>
      <c r="J23" s="60"/>
    </row>
    <row r="24" spans="1:10" ht="18.75">
      <c r="A24" s="137"/>
      <c r="B24" s="101"/>
      <c r="C24" s="91"/>
      <c r="D24" s="51"/>
      <c r="E24" s="94"/>
      <c r="F24" s="94"/>
      <c r="G24" s="95"/>
      <c r="H24" s="94"/>
      <c r="I24" s="102"/>
      <c r="J24" s="60"/>
    </row>
    <row r="25" spans="1:10" ht="18.75">
      <c r="A25" s="137"/>
      <c r="B25" s="101"/>
      <c r="C25" s="91"/>
      <c r="D25" s="51"/>
      <c r="E25" s="94"/>
      <c r="F25" s="94"/>
      <c r="G25" s="95"/>
      <c r="H25" s="94"/>
      <c r="I25" s="102"/>
      <c r="J25" s="60"/>
    </row>
    <row r="26" spans="1:10" ht="18.75">
      <c r="A26" s="137"/>
      <c r="B26" s="101"/>
      <c r="C26" s="91"/>
      <c r="D26" s="51"/>
      <c r="E26" s="94"/>
      <c r="F26" s="94"/>
      <c r="G26" s="95"/>
      <c r="H26" s="94"/>
      <c r="I26" s="102"/>
      <c r="J26" s="60"/>
    </row>
    <row r="27" spans="1:10" ht="18.75">
      <c r="A27" s="137"/>
      <c r="B27" s="101"/>
      <c r="C27" s="91"/>
      <c r="D27" s="51"/>
      <c r="E27" s="94"/>
      <c r="F27" s="94"/>
      <c r="G27" s="95"/>
      <c r="H27" s="94"/>
      <c r="I27" s="102"/>
      <c r="J27" s="60"/>
    </row>
    <row r="28" spans="1:10" ht="18.75">
      <c r="A28" s="70"/>
      <c r="B28" s="71"/>
      <c r="C28" s="71"/>
      <c r="D28" s="71"/>
      <c r="E28" s="52"/>
      <c r="F28" s="52"/>
      <c r="G28" s="52"/>
      <c r="H28" s="52"/>
      <c r="I28" s="106"/>
      <c r="J28" s="52"/>
    </row>
    <row r="29" spans="1:10" ht="18.75">
      <c r="A29" s="70"/>
      <c r="B29" s="71"/>
      <c r="C29" s="71"/>
      <c r="D29" s="71"/>
      <c r="E29" s="52"/>
      <c r="F29" s="52"/>
      <c r="G29" s="52"/>
      <c r="H29" s="52"/>
      <c r="I29" s="106"/>
      <c r="J29" s="52"/>
    </row>
    <row r="30" spans="1:10" ht="18.75">
      <c r="A30" s="70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8.75">
      <c r="J31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8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3456-02DC-6546-B450-3EAD48C5E2FC}">
  <sheetPr>
    <tabColor rgb="FFFFFF00"/>
    <pageSetUpPr fitToPage="1"/>
  </sheetPr>
  <dimension ref="A1:J31"/>
  <sheetViews>
    <sheetView view="pageBreakPreview" topLeftCell="A10" zoomScale="150" zoomScaleNormal="100" zoomScaleSheetLayoutView="150" workbookViewId="0">
      <selection activeCell="C12" sqref="C12"/>
    </sheetView>
  </sheetViews>
  <sheetFormatPr defaultColWidth="11.42578125" defaultRowHeight="15"/>
  <cols>
    <col min="1" max="1" width="6.85546875" style="72" customWidth="1"/>
    <col min="2" max="2" width="60.85546875" style="72" customWidth="1"/>
    <col min="3" max="4" width="6.85546875" style="72" customWidth="1"/>
    <col min="5" max="5" width="11" style="72" bestFit="1" customWidth="1"/>
    <col min="6" max="6" width="12.42578125" style="72" bestFit="1" customWidth="1"/>
    <col min="7" max="8" width="9.85546875" style="72" customWidth="1"/>
    <col min="9" max="9" width="12.85546875" style="72" customWidth="1"/>
    <col min="10" max="10" width="8.85546875" style="72" customWidth="1"/>
    <col min="11" max="16384" width="11.42578125" style="72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270</v>
      </c>
      <c r="J1" s="245"/>
    </row>
    <row r="2" spans="1:10" ht="18.75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2.2000000000000002</v>
      </c>
      <c r="B9" s="86" t="s">
        <v>438</v>
      </c>
      <c r="C9" s="28"/>
      <c r="D9" s="27"/>
      <c r="E9" s="63"/>
      <c r="F9" s="63"/>
      <c r="G9" s="93"/>
      <c r="H9" s="63"/>
      <c r="I9" s="63"/>
      <c r="J9" s="60"/>
    </row>
    <row r="10" spans="1:10" ht="18.75">
      <c r="A10" s="89" t="s">
        <v>140</v>
      </c>
      <c r="B10" s="4" t="s">
        <v>221</v>
      </c>
      <c r="C10" s="4"/>
      <c r="D10" s="199"/>
      <c r="E10" s="199"/>
      <c r="F10" s="63"/>
      <c r="G10" s="93"/>
      <c r="H10" s="63"/>
      <c r="I10" s="63"/>
      <c r="J10" s="60"/>
    </row>
    <row r="11" spans="1:10" ht="18.75">
      <c r="A11" s="1"/>
      <c r="B11" s="5" t="s">
        <v>366</v>
      </c>
      <c r="C11" s="3"/>
      <c r="D11" s="3" t="s">
        <v>73</v>
      </c>
      <c r="E11" s="94"/>
      <c r="F11" s="94">
        <f>C11*E11</f>
        <v>0</v>
      </c>
      <c r="G11" s="95"/>
      <c r="H11" s="94">
        <f>C11*G11</f>
        <v>0</v>
      </c>
      <c r="I11" s="94">
        <f>F11+H11</f>
        <v>0</v>
      </c>
      <c r="J11" s="60"/>
    </row>
    <row r="12" spans="1:10" ht="18.75">
      <c r="A12" s="1"/>
      <c r="B12" s="12"/>
      <c r="C12" s="5"/>
      <c r="D12" s="3"/>
      <c r="E12" s="17"/>
      <c r="F12" s="94"/>
      <c r="G12" s="95"/>
      <c r="H12" s="94"/>
      <c r="I12" s="102"/>
      <c r="J12" s="60"/>
    </row>
    <row r="13" spans="1:10" ht="18.75">
      <c r="A13" s="1"/>
      <c r="B13" s="12" t="s">
        <v>358</v>
      </c>
      <c r="C13" s="5"/>
      <c r="D13" s="3"/>
      <c r="E13" s="17"/>
      <c r="F13" s="94"/>
      <c r="G13" s="95"/>
      <c r="H13" s="94"/>
      <c r="I13" s="102">
        <f>I11</f>
        <v>0</v>
      </c>
      <c r="J13" s="60"/>
    </row>
    <row r="14" spans="1:10" ht="18.75">
      <c r="A14" s="89"/>
      <c r="B14" s="12"/>
      <c r="C14" s="5"/>
      <c r="D14" s="3"/>
      <c r="E14" s="17"/>
      <c r="F14" s="94"/>
      <c r="G14" s="95"/>
      <c r="H14" s="94"/>
      <c r="I14" s="102"/>
      <c r="J14" s="60"/>
    </row>
    <row r="15" spans="1:10" ht="18.75">
      <c r="A15" s="89"/>
      <c r="B15" s="35" t="s">
        <v>451</v>
      </c>
      <c r="C15" s="7"/>
      <c r="D15" s="7"/>
      <c r="E15" s="24"/>
      <c r="F15" s="94"/>
      <c r="G15" s="95"/>
      <c r="H15" s="94"/>
      <c r="I15" s="102">
        <f>SUM(I13)</f>
        <v>0</v>
      </c>
      <c r="J15" s="60"/>
    </row>
    <row r="16" spans="1:10" ht="18.75">
      <c r="A16" s="1"/>
      <c r="B16" s="5"/>
      <c r="C16" s="3"/>
      <c r="D16" s="3"/>
      <c r="E16" s="94"/>
      <c r="F16" s="94"/>
      <c r="G16" s="95"/>
      <c r="H16" s="94"/>
      <c r="I16" s="94"/>
      <c r="J16" s="127"/>
    </row>
    <row r="17" spans="1:10" ht="18.75">
      <c r="A17" s="1"/>
      <c r="B17" s="5"/>
      <c r="C17" s="3"/>
      <c r="D17" s="3"/>
      <c r="E17" s="94"/>
      <c r="F17" s="94"/>
      <c r="G17" s="95"/>
      <c r="H17" s="94"/>
      <c r="I17" s="94"/>
      <c r="J17" s="127"/>
    </row>
    <row r="18" spans="1:10" ht="18.75">
      <c r="A18" s="1"/>
      <c r="B18" s="5"/>
      <c r="C18" s="3"/>
      <c r="D18" s="3"/>
      <c r="E18" s="94"/>
      <c r="F18" s="94"/>
      <c r="G18" s="95"/>
      <c r="H18" s="94"/>
      <c r="I18" s="94"/>
      <c r="J18" s="60"/>
    </row>
    <row r="19" spans="1:10" ht="18.75">
      <c r="A19" s="26"/>
      <c r="B19" s="5"/>
      <c r="C19" s="3"/>
      <c r="D19" s="3"/>
      <c r="E19" s="94"/>
      <c r="F19" s="94"/>
      <c r="G19" s="95"/>
      <c r="H19" s="94"/>
      <c r="I19" s="94"/>
      <c r="J19" s="60"/>
    </row>
    <row r="20" spans="1:10" ht="18.75">
      <c r="A20" s="136"/>
      <c r="B20" s="33"/>
      <c r="C20" s="13"/>
      <c r="D20" s="13"/>
      <c r="E20" s="98"/>
      <c r="F20" s="98"/>
      <c r="G20" s="99"/>
      <c r="H20" s="98"/>
      <c r="I20" s="140"/>
      <c r="J20" s="100"/>
    </row>
    <row r="21" spans="1:10" ht="18.75">
      <c r="A21" s="32"/>
      <c r="B21" s="9"/>
      <c r="C21" s="7"/>
      <c r="D21" s="7"/>
      <c r="E21" s="24"/>
      <c r="F21" s="94"/>
      <c r="G21" s="200"/>
      <c r="H21" s="94"/>
      <c r="I21" s="94"/>
      <c r="J21" s="60"/>
    </row>
    <row r="22" spans="1:10" ht="18.75">
      <c r="A22" s="1"/>
      <c r="B22" s="9"/>
      <c r="C22" s="7"/>
      <c r="D22" s="7"/>
      <c r="E22" s="24"/>
      <c r="F22" s="94"/>
      <c r="G22" s="200"/>
      <c r="H22" s="94"/>
      <c r="I22" s="94"/>
      <c r="J22" s="60"/>
    </row>
    <row r="23" spans="1:10" ht="18.75">
      <c r="A23" s="32"/>
      <c r="B23" s="9"/>
      <c r="C23" s="7"/>
      <c r="D23" s="7"/>
      <c r="E23" s="24"/>
      <c r="F23" s="94"/>
      <c r="G23" s="24"/>
      <c r="H23" s="94"/>
      <c r="I23" s="94"/>
      <c r="J23" s="60"/>
    </row>
    <row r="24" spans="1:10" ht="18.75">
      <c r="A24" s="89"/>
      <c r="B24" s="90"/>
      <c r="C24" s="91"/>
      <c r="D24" s="51"/>
      <c r="E24" s="110"/>
      <c r="F24" s="110"/>
      <c r="G24" s="201"/>
      <c r="H24" s="110"/>
      <c r="I24" s="110"/>
      <c r="J24" s="60"/>
    </row>
    <row r="25" spans="1:10" ht="18.75">
      <c r="A25" s="32"/>
      <c r="B25" s="9"/>
      <c r="C25" s="7"/>
      <c r="D25" s="7"/>
      <c r="E25" s="24"/>
      <c r="F25" s="94"/>
      <c r="G25" s="24"/>
      <c r="H25" s="94"/>
      <c r="I25" s="94"/>
      <c r="J25" s="60"/>
    </row>
    <row r="26" spans="1:10" ht="18.75">
      <c r="A26" s="32"/>
      <c r="B26" s="9"/>
      <c r="C26" s="7"/>
      <c r="D26" s="7"/>
      <c r="E26" s="24"/>
      <c r="F26" s="94"/>
      <c r="G26" s="24"/>
      <c r="H26" s="94"/>
      <c r="I26" s="94"/>
      <c r="J26" s="60"/>
    </row>
    <row r="27" spans="1:10" ht="18.75">
      <c r="A27" s="70" t="s">
        <v>21</v>
      </c>
      <c r="B27" s="71" t="s">
        <v>22</v>
      </c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 t="s">
        <v>74</v>
      </c>
      <c r="B28" s="71"/>
      <c r="C28" s="71"/>
      <c r="D28" s="71"/>
      <c r="E28" s="52"/>
      <c r="F28" s="52"/>
      <c r="G28" s="52"/>
      <c r="H28" s="52"/>
      <c r="I28" s="106"/>
      <c r="J28" s="52"/>
    </row>
    <row r="29" spans="1:10" ht="18.75">
      <c r="A29" s="70" t="s">
        <v>57</v>
      </c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8.75">
      <c r="J30" s="52"/>
    </row>
    <row r="31" spans="1:10" ht="18.75">
      <c r="J31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8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B1EC-36F7-6648-BA98-E8908364357D}">
  <sheetPr>
    <tabColor rgb="FFFFFF00"/>
    <pageSetUpPr fitToPage="1"/>
  </sheetPr>
  <dimension ref="A1:J30"/>
  <sheetViews>
    <sheetView view="pageBreakPreview" topLeftCell="A7" zoomScale="147" zoomScaleNormal="120" zoomScaleSheetLayoutView="147" workbookViewId="0">
      <selection activeCell="C15" sqref="C15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6" width="11" style="76" bestFit="1" customWidth="1"/>
    <col min="7" max="8" width="9.85546875" style="76" customWidth="1"/>
    <col min="9" max="9" width="12.85546875" style="76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348</v>
      </c>
      <c r="J1" s="245"/>
    </row>
    <row r="2" spans="1:10" ht="18.75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136">
        <v>2.2999999999999998</v>
      </c>
      <c r="B9" s="33" t="s">
        <v>380</v>
      </c>
      <c r="C9" s="33"/>
      <c r="D9" s="34"/>
      <c r="E9" s="111"/>
      <c r="F9" s="111"/>
      <c r="G9" s="112"/>
      <c r="H9" s="111"/>
      <c r="I9" s="111"/>
      <c r="J9" s="100"/>
    </row>
    <row r="10" spans="1:10" ht="18.75">
      <c r="A10" s="50" t="s">
        <v>411</v>
      </c>
      <c r="B10" s="9" t="s">
        <v>409</v>
      </c>
      <c r="C10" s="7"/>
      <c r="D10" s="7" t="s">
        <v>261</v>
      </c>
      <c r="E10" s="94"/>
      <c r="F10" s="94">
        <f>C10*E10</f>
        <v>0</v>
      </c>
      <c r="G10" s="95"/>
      <c r="H10" s="94">
        <f>C10*G10</f>
        <v>0</v>
      </c>
      <c r="I10" s="94">
        <f>F10+H10</f>
        <v>0</v>
      </c>
      <c r="J10" s="184"/>
    </row>
    <row r="11" spans="1:10" ht="18.75">
      <c r="A11" s="26"/>
      <c r="B11" s="9"/>
      <c r="C11" s="7"/>
      <c r="D11" s="7"/>
      <c r="E11" s="94"/>
      <c r="F11" s="94"/>
      <c r="G11" s="95"/>
      <c r="H11" s="94"/>
      <c r="I11" s="94"/>
      <c r="J11" s="137"/>
    </row>
    <row r="12" spans="1:10" ht="18.75">
      <c r="A12" s="32"/>
      <c r="B12" s="35" t="s">
        <v>379</v>
      </c>
      <c r="C12" s="7"/>
      <c r="D12" s="7"/>
      <c r="E12" s="24"/>
      <c r="F12" s="94"/>
      <c r="G12" s="24"/>
      <c r="H12" s="94"/>
      <c r="I12" s="102">
        <f>SUM(I10:I11)</f>
        <v>0</v>
      </c>
      <c r="J12" s="60"/>
    </row>
    <row r="13" spans="1:10" ht="18.75">
      <c r="A13" s="32"/>
      <c r="B13" s="137"/>
      <c r="C13" s="7"/>
      <c r="D13" s="7"/>
      <c r="E13" s="94"/>
      <c r="F13" s="94"/>
      <c r="G13" s="95"/>
      <c r="H13" s="94"/>
      <c r="I13" s="94"/>
      <c r="J13" s="60"/>
    </row>
    <row r="14" spans="1:10" ht="18.75">
      <c r="A14" s="32"/>
      <c r="B14" s="49" t="s">
        <v>410</v>
      </c>
      <c r="C14" s="7"/>
      <c r="D14" s="7"/>
      <c r="E14" s="24"/>
      <c r="F14" s="94"/>
      <c r="G14" s="95"/>
      <c r="H14" s="94"/>
      <c r="I14" s="102">
        <f>I12</f>
        <v>0</v>
      </c>
      <c r="J14" s="60"/>
    </row>
    <row r="15" spans="1:10" ht="18.75">
      <c r="A15" s="32"/>
      <c r="B15" s="137"/>
      <c r="C15" s="7"/>
      <c r="D15" s="7"/>
      <c r="E15" s="94"/>
      <c r="F15" s="94"/>
      <c r="G15" s="95"/>
      <c r="H15" s="94"/>
      <c r="I15" s="94"/>
      <c r="J15" s="60"/>
    </row>
    <row r="16" spans="1:10" ht="18.75">
      <c r="A16" s="32"/>
      <c r="B16" s="35"/>
      <c r="C16" s="7"/>
      <c r="D16" s="7"/>
      <c r="E16" s="24"/>
      <c r="F16" s="94"/>
      <c r="G16" s="95"/>
      <c r="H16" s="94"/>
      <c r="I16" s="102"/>
      <c r="J16" s="60"/>
    </row>
    <row r="17" spans="1:10" ht="18.75">
      <c r="A17" s="32"/>
      <c r="B17" s="35"/>
      <c r="C17" s="7"/>
      <c r="D17" s="7"/>
      <c r="E17" s="24"/>
      <c r="F17" s="94"/>
      <c r="G17" s="95"/>
      <c r="H17" s="94"/>
      <c r="I17" s="102"/>
      <c r="J17" s="60"/>
    </row>
    <row r="18" spans="1:10" ht="18.75">
      <c r="A18" s="50"/>
      <c r="B18" s="124"/>
      <c r="C18" s="28"/>
      <c r="D18" s="27"/>
      <c r="E18" s="94"/>
      <c r="F18" s="94"/>
      <c r="G18" s="95"/>
      <c r="H18" s="94"/>
      <c r="I18" s="94"/>
      <c r="J18" s="60"/>
    </row>
    <row r="19" spans="1:10" ht="18.75">
      <c r="A19" s="89"/>
      <c r="B19" s="129"/>
      <c r="C19" s="28"/>
      <c r="D19" s="27"/>
      <c r="E19" s="94"/>
      <c r="F19" s="94"/>
      <c r="G19" s="95"/>
      <c r="H19" s="94"/>
      <c r="I19" s="94"/>
      <c r="J19" s="60"/>
    </row>
    <row r="20" spans="1:10" ht="18.75">
      <c r="A20" s="1"/>
      <c r="B20" s="5"/>
      <c r="C20" s="3"/>
      <c r="D20" s="10"/>
      <c r="E20" s="94"/>
      <c r="F20" s="94"/>
      <c r="G20" s="95"/>
      <c r="H20" s="94"/>
      <c r="I20" s="94"/>
      <c r="J20" s="60"/>
    </row>
    <row r="21" spans="1:10" ht="18.75">
      <c r="A21" s="1"/>
      <c r="B21" s="5"/>
      <c r="C21" s="3"/>
      <c r="D21" s="10"/>
      <c r="E21" s="94"/>
      <c r="F21" s="94"/>
      <c r="G21" s="95"/>
      <c r="H21" s="94"/>
      <c r="I21" s="94"/>
      <c r="J21" s="60"/>
    </row>
    <row r="22" spans="1:10" ht="18.75">
      <c r="A22" s="1"/>
      <c r="B22" s="5"/>
      <c r="C22" s="3"/>
      <c r="D22" s="10"/>
      <c r="E22" s="94"/>
      <c r="F22" s="94"/>
      <c r="G22" s="95"/>
      <c r="H22" s="94"/>
      <c r="I22" s="94"/>
      <c r="J22" s="60"/>
    </row>
    <row r="23" spans="1:10" ht="18.75">
      <c r="A23" s="1"/>
      <c r="B23" s="5"/>
      <c r="C23" s="3"/>
      <c r="D23" s="10"/>
      <c r="E23" s="94"/>
      <c r="F23" s="94"/>
      <c r="G23" s="95"/>
      <c r="H23" s="94"/>
      <c r="I23" s="94"/>
      <c r="J23" s="60"/>
    </row>
    <row r="24" spans="1:10" ht="18.75">
      <c r="A24" s="32"/>
      <c r="B24" s="110"/>
      <c r="C24" s="91"/>
      <c r="D24" s="51"/>
      <c r="E24" s="94"/>
      <c r="F24" s="94"/>
      <c r="G24" s="95"/>
      <c r="H24" s="94"/>
      <c r="I24" s="94"/>
      <c r="J24" s="60"/>
    </row>
    <row r="25" spans="1:10" ht="18.75">
      <c r="A25" s="32"/>
      <c r="B25" s="101"/>
      <c r="C25" s="91"/>
      <c r="D25" s="51"/>
      <c r="E25" s="94"/>
      <c r="F25" s="94"/>
      <c r="G25" s="95"/>
      <c r="H25" s="94"/>
      <c r="I25" s="102"/>
      <c r="J25" s="60"/>
    </row>
    <row r="26" spans="1:10" ht="18.75">
      <c r="A26" s="32"/>
      <c r="B26" s="101"/>
      <c r="C26" s="91"/>
      <c r="D26" s="51"/>
      <c r="E26" s="94"/>
      <c r="F26" s="94"/>
      <c r="G26" s="95"/>
      <c r="H26" s="94"/>
      <c r="I26" s="102"/>
      <c r="J26" s="60"/>
    </row>
    <row r="27" spans="1:10" ht="18.75">
      <c r="A27" s="70" t="s">
        <v>21</v>
      </c>
      <c r="B27" s="71" t="s">
        <v>22</v>
      </c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 t="s">
        <v>74</v>
      </c>
      <c r="B28" s="71"/>
      <c r="C28" s="71"/>
      <c r="D28" s="71"/>
      <c r="E28" s="52"/>
      <c r="F28" s="52"/>
      <c r="G28" s="52"/>
      <c r="H28" s="52"/>
      <c r="I28" s="106"/>
      <c r="J28" s="52"/>
    </row>
    <row r="29" spans="1:10" ht="18.75">
      <c r="A29" s="70" t="s">
        <v>57</v>
      </c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8.75">
      <c r="A30" s="70"/>
      <c r="B30" s="52"/>
      <c r="C30" s="52"/>
      <c r="D30" s="52"/>
      <c r="E30" s="52"/>
      <c r="F30" s="52"/>
      <c r="G30" s="52"/>
      <c r="H30" s="52"/>
      <c r="I30" s="52"/>
      <c r="J30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9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EB78-5C9A-AE48-B008-5276A146BE29}">
  <sheetPr>
    <tabColor rgb="FFFFFF00"/>
    <pageSetUpPr fitToPage="1"/>
  </sheetPr>
  <dimension ref="A1:J29"/>
  <sheetViews>
    <sheetView view="pageBreakPreview" topLeftCell="A13" zoomScale="147" zoomScaleNormal="115" zoomScaleSheetLayoutView="147" workbookViewId="0">
      <selection activeCell="C17" sqref="C17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5" width="10.42578125" style="76" bestFit="1" customWidth="1"/>
    <col min="6" max="6" width="11" style="76" bestFit="1" customWidth="1"/>
    <col min="7" max="8" width="9.85546875" style="76" customWidth="1"/>
    <col min="9" max="9" width="12.85546875" style="76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443</v>
      </c>
      <c r="J1" s="245"/>
    </row>
    <row r="2" spans="1:10" ht="18.75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2.4</v>
      </c>
      <c r="B9" s="124" t="s">
        <v>452</v>
      </c>
      <c r="C9" s="28"/>
      <c r="D9" s="27"/>
      <c r="E9" s="94"/>
      <c r="F9" s="94"/>
      <c r="G9" s="95"/>
      <c r="H9" s="94"/>
      <c r="I9" s="94"/>
      <c r="J9" s="60"/>
    </row>
    <row r="10" spans="1:10" ht="18.75">
      <c r="A10" s="89" t="s">
        <v>146</v>
      </c>
      <c r="B10" s="129" t="s">
        <v>186</v>
      </c>
      <c r="C10" s="28"/>
      <c r="D10" s="27"/>
      <c r="E10" s="94"/>
      <c r="F10" s="94"/>
      <c r="G10" s="95"/>
      <c r="H10" s="94"/>
      <c r="I10" s="94"/>
      <c r="J10" s="60"/>
    </row>
    <row r="11" spans="1:10" ht="18.75">
      <c r="A11" s="51"/>
      <c r="B11" s="5" t="s">
        <v>236</v>
      </c>
      <c r="C11" s="3"/>
      <c r="D11" s="3" t="s">
        <v>187</v>
      </c>
      <c r="E11" s="94"/>
      <c r="F11" s="94">
        <f>C11*E11</f>
        <v>0</v>
      </c>
      <c r="G11" s="95"/>
      <c r="H11" s="94">
        <f>C11*G11</f>
        <v>0</v>
      </c>
      <c r="I11" s="94">
        <f>F11+H11</f>
        <v>0</v>
      </c>
      <c r="J11" s="60"/>
    </row>
    <row r="12" spans="1:10" ht="18.75">
      <c r="A12" s="51"/>
      <c r="B12" s="5" t="s">
        <v>237</v>
      </c>
      <c r="C12" s="3"/>
      <c r="D12" s="3" t="s">
        <v>187</v>
      </c>
      <c r="E12" s="94"/>
      <c r="F12" s="94">
        <f>C12*E12</f>
        <v>0</v>
      </c>
      <c r="G12" s="95"/>
      <c r="H12" s="94">
        <f>C12*G12</f>
        <v>0</v>
      </c>
      <c r="I12" s="94">
        <f>F12+H12</f>
        <v>0</v>
      </c>
      <c r="J12" s="60"/>
    </row>
    <row r="13" spans="1:10" ht="18.75">
      <c r="A13" s="51"/>
      <c r="B13" s="5" t="s">
        <v>238</v>
      </c>
      <c r="C13" s="3"/>
      <c r="D13" s="3" t="s">
        <v>153</v>
      </c>
      <c r="E13" s="94"/>
      <c r="F13" s="94">
        <f>C13*E13</f>
        <v>0</v>
      </c>
      <c r="G13" s="95"/>
      <c r="H13" s="94">
        <f>C13*G13</f>
        <v>0</v>
      </c>
      <c r="I13" s="94">
        <f>F13+H13</f>
        <v>0</v>
      </c>
      <c r="J13" s="60"/>
    </row>
    <row r="14" spans="1:10" ht="18.75">
      <c r="A14" s="51"/>
      <c r="B14" s="5" t="s">
        <v>346</v>
      </c>
      <c r="C14" s="3"/>
      <c r="D14" s="3" t="s">
        <v>153</v>
      </c>
      <c r="E14" s="94"/>
      <c r="F14" s="94">
        <f>C14*E14</f>
        <v>0</v>
      </c>
      <c r="G14" s="95"/>
      <c r="H14" s="94">
        <f>C14*G14</f>
        <v>0</v>
      </c>
      <c r="I14" s="94">
        <f>F14+H14</f>
        <v>0</v>
      </c>
      <c r="J14" s="60"/>
    </row>
    <row r="15" spans="1:10" ht="18.75">
      <c r="A15" s="1"/>
      <c r="B15" s="5" t="s">
        <v>412</v>
      </c>
      <c r="C15" s="183"/>
      <c r="D15" s="142" t="s">
        <v>189</v>
      </c>
      <c r="E15" s="94"/>
      <c r="F15" s="94">
        <f>C15*E15</f>
        <v>0</v>
      </c>
      <c r="G15" s="95"/>
      <c r="H15" s="94">
        <f>C15*G15</f>
        <v>0</v>
      </c>
      <c r="I15" s="94">
        <f>F15+H15</f>
        <v>0</v>
      </c>
      <c r="J15" s="60"/>
    </row>
    <row r="16" spans="1:10" ht="18.75">
      <c r="A16" s="1"/>
      <c r="B16" s="101"/>
      <c r="C16" s="91"/>
      <c r="D16" s="142"/>
      <c r="E16" s="94"/>
      <c r="F16" s="94"/>
      <c r="G16" s="95"/>
      <c r="H16" s="94"/>
      <c r="I16" s="102"/>
      <c r="J16" s="60"/>
    </row>
    <row r="17" spans="1:10" ht="18.75">
      <c r="A17" s="1"/>
      <c r="B17" s="101" t="s">
        <v>188</v>
      </c>
      <c r="C17" s="91"/>
      <c r="D17" s="142"/>
      <c r="E17" s="94"/>
      <c r="F17" s="94"/>
      <c r="G17" s="95"/>
      <c r="H17" s="94"/>
      <c r="I17" s="102">
        <f>SUM(I11:I15)</f>
        <v>0</v>
      </c>
      <c r="J17" s="60"/>
    </row>
    <row r="18" spans="1:10" ht="18.75">
      <c r="A18" s="1"/>
      <c r="B18" s="101"/>
      <c r="C18" s="91"/>
      <c r="D18" s="142"/>
      <c r="E18" s="94"/>
      <c r="F18" s="94"/>
      <c r="G18" s="95"/>
      <c r="H18" s="94"/>
      <c r="I18" s="102"/>
      <c r="J18" s="137"/>
    </row>
    <row r="19" spans="1:10" ht="18.75">
      <c r="A19" s="26"/>
      <c r="B19" s="101" t="s">
        <v>453</v>
      </c>
      <c r="C19" s="91"/>
      <c r="D19" s="142"/>
      <c r="E19" s="94"/>
      <c r="F19" s="94"/>
      <c r="G19" s="95"/>
      <c r="H19" s="94"/>
      <c r="I19" s="102">
        <f>I17</f>
        <v>0</v>
      </c>
      <c r="J19" s="60"/>
    </row>
    <row r="20" spans="1:10" ht="18.75">
      <c r="A20" s="32"/>
      <c r="B20" s="110"/>
      <c r="C20" s="91"/>
      <c r="D20" s="51"/>
      <c r="E20" s="94"/>
      <c r="F20" s="94"/>
      <c r="G20" s="95"/>
      <c r="H20" s="94"/>
      <c r="I20" s="94"/>
      <c r="J20" s="60"/>
    </row>
    <row r="21" spans="1:10" ht="18.75">
      <c r="A21" s="32"/>
      <c r="B21" s="110"/>
      <c r="C21" s="91"/>
      <c r="D21" s="51"/>
      <c r="E21" s="94"/>
      <c r="F21" s="94"/>
      <c r="G21" s="95"/>
      <c r="H21" s="94"/>
      <c r="I21" s="94"/>
      <c r="J21" s="60"/>
    </row>
    <row r="22" spans="1:10" ht="18.75">
      <c r="A22" s="1"/>
      <c r="B22" s="101"/>
      <c r="C22" s="91"/>
      <c r="D22" s="142"/>
      <c r="E22" s="94"/>
      <c r="F22" s="94"/>
      <c r="G22" s="95"/>
      <c r="H22" s="94"/>
      <c r="I22" s="102"/>
      <c r="J22" s="60"/>
    </row>
    <row r="23" spans="1:10" ht="18.75">
      <c r="A23" s="1"/>
      <c r="B23" s="101"/>
      <c r="C23" s="91"/>
      <c r="D23" s="142"/>
      <c r="E23" s="94"/>
      <c r="F23" s="94"/>
      <c r="G23" s="95"/>
      <c r="H23" s="94"/>
      <c r="I23" s="102"/>
      <c r="J23" s="60"/>
    </row>
    <row r="24" spans="1:10" ht="18.75">
      <c r="A24" s="1"/>
      <c r="B24" s="101"/>
      <c r="C24" s="91"/>
      <c r="D24" s="142"/>
      <c r="E24" s="94"/>
      <c r="F24" s="94"/>
      <c r="G24" s="95"/>
      <c r="H24" s="94"/>
      <c r="I24" s="102"/>
      <c r="J24" s="60"/>
    </row>
    <row r="25" spans="1:10" ht="18.75">
      <c r="A25" s="1"/>
      <c r="B25" s="101"/>
      <c r="C25" s="91"/>
      <c r="D25" s="142"/>
      <c r="E25" s="94"/>
      <c r="F25" s="94"/>
      <c r="G25" s="95"/>
      <c r="H25" s="94"/>
      <c r="I25" s="102"/>
      <c r="J25" s="60"/>
    </row>
    <row r="26" spans="1:10" ht="18.75">
      <c r="A26" s="70" t="s">
        <v>21</v>
      </c>
      <c r="B26" s="71" t="s">
        <v>22</v>
      </c>
      <c r="C26" s="71"/>
      <c r="D26" s="71"/>
      <c r="E26" s="52"/>
      <c r="F26" s="52"/>
      <c r="G26" s="52"/>
      <c r="H26" s="52"/>
      <c r="I26" s="106"/>
      <c r="J26" s="52"/>
    </row>
    <row r="27" spans="1:10" ht="18.75">
      <c r="A27" s="70" t="s">
        <v>74</v>
      </c>
      <c r="B27" s="71"/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 t="s">
        <v>57</v>
      </c>
      <c r="B28" s="52"/>
      <c r="C28" s="52"/>
      <c r="D28" s="52"/>
      <c r="E28" s="52"/>
      <c r="F28" s="52"/>
      <c r="G28" s="52"/>
      <c r="H28" s="52"/>
      <c r="I28" s="52"/>
      <c r="J28" s="52"/>
    </row>
    <row r="29" spans="1:10" ht="18.75">
      <c r="J29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K36"/>
  <sheetViews>
    <sheetView view="pageBreakPreview" topLeftCell="A25" zoomScale="149" zoomScaleNormal="181" zoomScaleSheetLayoutView="149" workbookViewId="0">
      <selection activeCell="A28" sqref="A28:F30"/>
    </sheetView>
  </sheetViews>
  <sheetFormatPr defaultColWidth="8.85546875" defaultRowHeight="18.75"/>
  <cols>
    <col min="1" max="1" width="7.7109375" style="52" customWidth="1"/>
    <col min="2" max="2" width="26.85546875" style="52" customWidth="1"/>
    <col min="3" max="3" width="14.7109375" style="52" customWidth="1"/>
    <col min="4" max="4" width="9.28515625" style="52" customWidth="1"/>
    <col min="5" max="5" width="14" style="52" customWidth="1"/>
    <col min="6" max="6" width="15.85546875" style="52" customWidth="1"/>
    <col min="7" max="7" width="9" style="52"/>
    <col min="8" max="8" width="9.42578125" style="52" bestFit="1" customWidth="1"/>
    <col min="9" max="9" width="10.42578125" style="52" bestFit="1" customWidth="1"/>
    <col min="10" max="256" width="9" style="52"/>
    <col min="257" max="257" width="7.7109375" style="52" customWidth="1"/>
    <col min="258" max="258" width="26.85546875" style="52" customWidth="1"/>
    <col min="259" max="259" width="14.7109375" style="52" customWidth="1"/>
    <col min="260" max="260" width="9.28515625" style="52" customWidth="1"/>
    <col min="261" max="262" width="14.7109375" style="52" customWidth="1"/>
    <col min="263" max="264" width="9" style="52"/>
    <col min="265" max="265" width="10.42578125" style="52" bestFit="1" customWidth="1"/>
    <col min="266" max="512" width="9" style="52"/>
    <col min="513" max="513" width="7.7109375" style="52" customWidth="1"/>
    <col min="514" max="514" width="26.85546875" style="52" customWidth="1"/>
    <col min="515" max="515" width="14.7109375" style="52" customWidth="1"/>
    <col min="516" max="516" width="9.28515625" style="52" customWidth="1"/>
    <col min="517" max="518" width="14.7109375" style="52" customWidth="1"/>
    <col min="519" max="520" width="9" style="52"/>
    <col min="521" max="521" width="10.42578125" style="52" bestFit="1" customWidth="1"/>
    <col min="522" max="768" width="9" style="52"/>
    <col min="769" max="769" width="7.7109375" style="52" customWidth="1"/>
    <col min="770" max="770" width="26.85546875" style="52" customWidth="1"/>
    <col min="771" max="771" width="14.7109375" style="52" customWidth="1"/>
    <col min="772" max="772" width="9.28515625" style="52" customWidth="1"/>
    <col min="773" max="774" width="14.7109375" style="52" customWidth="1"/>
    <col min="775" max="776" width="9" style="52"/>
    <col min="777" max="777" width="10.42578125" style="52" bestFit="1" customWidth="1"/>
    <col min="778" max="1024" width="9" style="52"/>
    <col min="1025" max="1025" width="7.7109375" style="52" customWidth="1"/>
    <col min="1026" max="1026" width="26.85546875" style="52" customWidth="1"/>
    <col min="1027" max="1027" width="14.7109375" style="52" customWidth="1"/>
    <col min="1028" max="1028" width="9.28515625" style="52" customWidth="1"/>
    <col min="1029" max="1030" width="14.7109375" style="52" customWidth="1"/>
    <col min="1031" max="1032" width="9" style="52"/>
    <col min="1033" max="1033" width="10.42578125" style="52" bestFit="1" customWidth="1"/>
    <col min="1034" max="1280" width="9" style="52"/>
    <col min="1281" max="1281" width="7.7109375" style="52" customWidth="1"/>
    <col min="1282" max="1282" width="26.85546875" style="52" customWidth="1"/>
    <col min="1283" max="1283" width="14.7109375" style="52" customWidth="1"/>
    <col min="1284" max="1284" width="9.28515625" style="52" customWidth="1"/>
    <col min="1285" max="1286" width="14.7109375" style="52" customWidth="1"/>
    <col min="1287" max="1288" width="9" style="52"/>
    <col min="1289" max="1289" width="10.42578125" style="52" bestFit="1" customWidth="1"/>
    <col min="1290" max="1536" width="9" style="52"/>
    <col min="1537" max="1537" width="7.7109375" style="52" customWidth="1"/>
    <col min="1538" max="1538" width="26.85546875" style="52" customWidth="1"/>
    <col min="1539" max="1539" width="14.7109375" style="52" customWidth="1"/>
    <col min="1540" max="1540" width="9.28515625" style="52" customWidth="1"/>
    <col min="1541" max="1542" width="14.7109375" style="52" customWidth="1"/>
    <col min="1543" max="1544" width="9" style="52"/>
    <col min="1545" max="1545" width="10.42578125" style="52" bestFit="1" customWidth="1"/>
    <col min="1546" max="1792" width="9" style="52"/>
    <col min="1793" max="1793" width="7.7109375" style="52" customWidth="1"/>
    <col min="1794" max="1794" width="26.85546875" style="52" customWidth="1"/>
    <col min="1795" max="1795" width="14.7109375" style="52" customWidth="1"/>
    <col min="1796" max="1796" width="9.28515625" style="52" customWidth="1"/>
    <col min="1797" max="1798" width="14.7109375" style="52" customWidth="1"/>
    <col min="1799" max="1800" width="9" style="52"/>
    <col min="1801" max="1801" width="10.42578125" style="52" bestFit="1" customWidth="1"/>
    <col min="1802" max="2048" width="9" style="52"/>
    <col min="2049" max="2049" width="7.7109375" style="52" customWidth="1"/>
    <col min="2050" max="2050" width="26.85546875" style="52" customWidth="1"/>
    <col min="2051" max="2051" width="14.7109375" style="52" customWidth="1"/>
    <col min="2052" max="2052" width="9.28515625" style="52" customWidth="1"/>
    <col min="2053" max="2054" width="14.7109375" style="52" customWidth="1"/>
    <col min="2055" max="2056" width="9" style="52"/>
    <col min="2057" max="2057" width="10.42578125" style="52" bestFit="1" customWidth="1"/>
    <col min="2058" max="2304" width="9" style="52"/>
    <col min="2305" max="2305" width="7.7109375" style="52" customWidth="1"/>
    <col min="2306" max="2306" width="26.85546875" style="52" customWidth="1"/>
    <col min="2307" max="2307" width="14.7109375" style="52" customWidth="1"/>
    <col min="2308" max="2308" width="9.28515625" style="52" customWidth="1"/>
    <col min="2309" max="2310" width="14.7109375" style="52" customWidth="1"/>
    <col min="2311" max="2312" width="9" style="52"/>
    <col min="2313" max="2313" width="10.42578125" style="52" bestFit="1" customWidth="1"/>
    <col min="2314" max="2560" width="9" style="52"/>
    <col min="2561" max="2561" width="7.7109375" style="52" customWidth="1"/>
    <col min="2562" max="2562" width="26.85546875" style="52" customWidth="1"/>
    <col min="2563" max="2563" width="14.7109375" style="52" customWidth="1"/>
    <col min="2564" max="2564" width="9.28515625" style="52" customWidth="1"/>
    <col min="2565" max="2566" width="14.7109375" style="52" customWidth="1"/>
    <col min="2567" max="2568" width="9" style="52"/>
    <col min="2569" max="2569" width="10.42578125" style="52" bestFit="1" customWidth="1"/>
    <col min="2570" max="2816" width="9" style="52"/>
    <col min="2817" max="2817" width="7.7109375" style="52" customWidth="1"/>
    <col min="2818" max="2818" width="26.85546875" style="52" customWidth="1"/>
    <col min="2819" max="2819" width="14.7109375" style="52" customWidth="1"/>
    <col min="2820" max="2820" width="9.28515625" style="52" customWidth="1"/>
    <col min="2821" max="2822" width="14.7109375" style="52" customWidth="1"/>
    <col min="2823" max="2824" width="9" style="52"/>
    <col min="2825" max="2825" width="10.42578125" style="52" bestFit="1" customWidth="1"/>
    <col min="2826" max="3072" width="9" style="52"/>
    <col min="3073" max="3073" width="7.7109375" style="52" customWidth="1"/>
    <col min="3074" max="3074" width="26.85546875" style="52" customWidth="1"/>
    <col min="3075" max="3075" width="14.7109375" style="52" customWidth="1"/>
    <col min="3076" max="3076" width="9.28515625" style="52" customWidth="1"/>
    <col min="3077" max="3078" width="14.7109375" style="52" customWidth="1"/>
    <col min="3079" max="3080" width="9" style="52"/>
    <col min="3081" max="3081" width="10.42578125" style="52" bestFit="1" customWidth="1"/>
    <col min="3082" max="3328" width="9" style="52"/>
    <col min="3329" max="3329" width="7.7109375" style="52" customWidth="1"/>
    <col min="3330" max="3330" width="26.85546875" style="52" customWidth="1"/>
    <col min="3331" max="3331" width="14.7109375" style="52" customWidth="1"/>
    <col min="3332" max="3332" width="9.28515625" style="52" customWidth="1"/>
    <col min="3333" max="3334" width="14.7109375" style="52" customWidth="1"/>
    <col min="3335" max="3336" width="9" style="52"/>
    <col min="3337" max="3337" width="10.42578125" style="52" bestFit="1" customWidth="1"/>
    <col min="3338" max="3584" width="9" style="52"/>
    <col min="3585" max="3585" width="7.7109375" style="52" customWidth="1"/>
    <col min="3586" max="3586" width="26.85546875" style="52" customWidth="1"/>
    <col min="3587" max="3587" width="14.7109375" style="52" customWidth="1"/>
    <col min="3588" max="3588" width="9.28515625" style="52" customWidth="1"/>
    <col min="3589" max="3590" width="14.7109375" style="52" customWidth="1"/>
    <col min="3591" max="3592" width="9" style="52"/>
    <col min="3593" max="3593" width="10.42578125" style="52" bestFit="1" customWidth="1"/>
    <col min="3594" max="3840" width="9" style="52"/>
    <col min="3841" max="3841" width="7.7109375" style="52" customWidth="1"/>
    <col min="3842" max="3842" width="26.85546875" style="52" customWidth="1"/>
    <col min="3843" max="3843" width="14.7109375" style="52" customWidth="1"/>
    <col min="3844" max="3844" width="9.28515625" style="52" customWidth="1"/>
    <col min="3845" max="3846" width="14.7109375" style="52" customWidth="1"/>
    <col min="3847" max="3848" width="9" style="52"/>
    <col min="3849" max="3849" width="10.42578125" style="52" bestFit="1" customWidth="1"/>
    <col min="3850" max="4096" width="9" style="52"/>
    <col min="4097" max="4097" width="7.7109375" style="52" customWidth="1"/>
    <col min="4098" max="4098" width="26.85546875" style="52" customWidth="1"/>
    <col min="4099" max="4099" width="14.7109375" style="52" customWidth="1"/>
    <col min="4100" max="4100" width="9.28515625" style="52" customWidth="1"/>
    <col min="4101" max="4102" width="14.7109375" style="52" customWidth="1"/>
    <col min="4103" max="4104" width="9" style="52"/>
    <col min="4105" max="4105" width="10.42578125" style="52" bestFit="1" customWidth="1"/>
    <col min="4106" max="4352" width="9" style="52"/>
    <col min="4353" max="4353" width="7.7109375" style="52" customWidth="1"/>
    <col min="4354" max="4354" width="26.85546875" style="52" customWidth="1"/>
    <col min="4355" max="4355" width="14.7109375" style="52" customWidth="1"/>
    <col min="4356" max="4356" width="9.28515625" style="52" customWidth="1"/>
    <col min="4357" max="4358" width="14.7109375" style="52" customWidth="1"/>
    <col min="4359" max="4360" width="9" style="52"/>
    <col min="4361" max="4361" width="10.42578125" style="52" bestFit="1" customWidth="1"/>
    <col min="4362" max="4608" width="9" style="52"/>
    <col min="4609" max="4609" width="7.7109375" style="52" customWidth="1"/>
    <col min="4610" max="4610" width="26.85546875" style="52" customWidth="1"/>
    <col min="4611" max="4611" width="14.7109375" style="52" customWidth="1"/>
    <col min="4612" max="4612" width="9.28515625" style="52" customWidth="1"/>
    <col min="4613" max="4614" width="14.7109375" style="52" customWidth="1"/>
    <col min="4615" max="4616" width="9" style="52"/>
    <col min="4617" max="4617" width="10.42578125" style="52" bestFit="1" customWidth="1"/>
    <col min="4618" max="4864" width="9" style="52"/>
    <col min="4865" max="4865" width="7.7109375" style="52" customWidth="1"/>
    <col min="4866" max="4866" width="26.85546875" style="52" customWidth="1"/>
    <col min="4867" max="4867" width="14.7109375" style="52" customWidth="1"/>
    <col min="4868" max="4868" width="9.28515625" style="52" customWidth="1"/>
    <col min="4869" max="4870" width="14.7109375" style="52" customWidth="1"/>
    <col min="4871" max="4872" width="9" style="52"/>
    <col min="4873" max="4873" width="10.42578125" style="52" bestFit="1" customWidth="1"/>
    <col min="4874" max="5120" width="9" style="52"/>
    <col min="5121" max="5121" width="7.7109375" style="52" customWidth="1"/>
    <col min="5122" max="5122" width="26.85546875" style="52" customWidth="1"/>
    <col min="5123" max="5123" width="14.7109375" style="52" customWidth="1"/>
    <col min="5124" max="5124" width="9.28515625" style="52" customWidth="1"/>
    <col min="5125" max="5126" width="14.7109375" style="52" customWidth="1"/>
    <col min="5127" max="5128" width="9" style="52"/>
    <col min="5129" max="5129" width="10.42578125" style="52" bestFit="1" customWidth="1"/>
    <col min="5130" max="5376" width="9" style="52"/>
    <col min="5377" max="5377" width="7.7109375" style="52" customWidth="1"/>
    <col min="5378" max="5378" width="26.85546875" style="52" customWidth="1"/>
    <col min="5379" max="5379" width="14.7109375" style="52" customWidth="1"/>
    <col min="5380" max="5380" width="9.28515625" style="52" customWidth="1"/>
    <col min="5381" max="5382" width="14.7109375" style="52" customWidth="1"/>
    <col min="5383" max="5384" width="9" style="52"/>
    <col min="5385" max="5385" width="10.42578125" style="52" bestFit="1" customWidth="1"/>
    <col min="5386" max="5632" width="9" style="52"/>
    <col min="5633" max="5633" width="7.7109375" style="52" customWidth="1"/>
    <col min="5634" max="5634" width="26.85546875" style="52" customWidth="1"/>
    <col min="5635" max="5635" width="14.7109375" style="52" customWidth="1"/>
    <col min="5636" max="5636" width="9.28515625" style="52" customWidth="1"/>
    <col min="5637" max="5638" width="14.7109375" style="52" customWidth="1"/>
    <col min="5639" max="5640" width="9" style="52"/>
    <col min="5641" max="5641" width="10.42578125" style="52" bestFit="1" customWidth="1"/>
    <col min="5642" max="5888" width="9" style="52"/>
    <col min="5889" max="5889" width="7.7109375" style="52" customWidth="1"/>
    <col min="5890" max="5890" width="26.85546875" style="52" customWidth="1"/>
    <col min="5891" max="5891" width="14.7109375" style="52" customWidth="1"/>
    <col min="5892" max="5892" width="9.28515625" style="52" customWidth="1"/>
    <col min="5893" max="5894" width="14.7109375" style="52" customWidth="1"/>
    <col min="5895" max="5896" width="9" style="52"/>
    <col min="5897" max="5897" width="10.42578125" style="52" bestFit="1" customWidth="1"/>
    <col min="5898" max="6144" width="9" style="52"/>
    <col min="6145" max="6145" width="7.7109375" style="52" customWidth="1"/>
    <col min="6146" max="6146" width="26.85546875" style="52" customWidth="1"/>
    <col min="6147" max="6147" width="14.7109375" style="52" customWidth="1"/>
    <col min="6148" max="6148" width="9.28515625" style="52" customWidth="1"/>
    <col min="6149" max="6150" width="14.7109375" style="52" customWidth="1"/>
    <col min="6151" max="6152" width="9" style="52"/>
    <col min="6153" max="6153" width="10.42578125" style="52" bestFit="1" customWidth="1"/>
    <col min="6154" max="6400" width="9" style="52"/>
    <col min="6401" max="6401" width="7.7109375" style="52" customWidth="1"/>
    <col min="6402" max="6402" width="26.85546875" style="52" customWidth="1"/>
    <col min="6403" max="6403" width="14.7109375" style="52" customWidth="1"/>
    <col min="6404" max="6404" width="9.28515625" style="52" customWidth="1"/>
    <col min="6405" max="6406" width="14.7109375" style="52" customWidth="1"/>
    <col min="6407" max="6408" width="9" style="52"/>
    <col min="6409" max="6409" width="10.42578125" style="52" bestFit="1" customWidth="1"/>
    <col min="6410" max="6656" width="9" style="52"/>
    <col min="6657" max="6657" width="7.7109375" style="52" customWidth="1"/>
    <col min="6658" max="6658" width="26.85546875" style="52" customWidth="1"/>
    <col min="6659" max="6659" width="14.7109375" style="52" customWidth="1"/>
    <col min="6660" max="6660" width="9.28515625" style="52" customWidth="1"/>
    <col min="6661" max="6662" width="14.7109375" style="52" customWidth="1"/>
    <col min="6663" max="6664" width="9" style="52"/>
    <col min="6665" max="6665" width="10.42578125" style="52" bestFit="1" customWidth="1"/>
    <col min="6666" max="6912" width="9" style="52"/>
    <col min="6913" max="6913" width="7.7109375" style="52" customWidth="1"/>
    <col min="6914" max="6914" width="26.85546875" style="52" customWidth="1"/>
    <col min="6915" max="6915" width="14.7109375" style="52" customWidth="1"/>
    <col min="6916" max="6916" width="9.28515625" style="52" customWidth="1"/>
    <col min="6917" max="6918" width="14.7109375" style="52" customWidth="1"/>
    <col min="6919" max="6920" width="9" style="52"/>
    <col min="6921" max="6921" width="10.42578125" style="52" bestFit="1" customWidth="1"/>
    <col min="6922" max="7168" width="9" style="52"/>
    <col min="7169" max="7169" width="7.7109375" style="52" customWidth="1"/>
    <col min="7170" max="7170" width="26.85546875" style="52" customWidth="1"/>
    <col min="7171" max="7171" width="14.7109375" style="52" customWidth="1"/>
    <col min="7172" max="7172" width="9.28515625" style="52" customWidth="1"/>
    <col min="7173" max="7174" width="14.7109375" style="52" customWidth="1"/>
    <col min="7175" max="7176" width="9" style="52"/>
    <col min="7177" max="7177" width="10.42578125" style="52" bestFit="1" customWidth="1"/>
    <col min="7178" max="7424" width="9" style="52"/>
    <col min="7425" max="7425" width="7.7109375" style="52" customWidth="1"/>
    <col min="7426" max="7426" width="26.85546875" style="52" customWidth="1"/>
    <col min="7427" max="7427" width="14.7109375" style="52" customWidth="1"/>
    <col min="7428" max="7428" width="9.28515625" style="52" customWidth="1"/>
    <col min="7429" max="7430" width="14.7109375" style="52" customWidth="1"/>
    <col min="7431" max="7432" width="9" style="52"/>
    <col min="7433" max="7433" width="10.42578125" style="52" bestFit="1" customWidth="1"/>
    <col min="7434" max="7680" width="9" style="52"/>
    <col min="7681" max="7681" width="7.7109375" style="52" customWidth="1"/>
    <col min="7682" max="7682" width="26.85546875" style="52" customWidth="1"/>
    <col min="7683" max="7683" width="14.7109375" style="52" customWidth="1"/>
    <col min="7684" max="7684" width="9.28515625" style="52" customWidth="1"/>
    <col min="7685" max="7686" width="14.7109375" style="52" customWidth="1"/>
    <col min="7687" max="7688" width="9" style="52"/>
    <col min="7689" max="7689" width="10.42578125" style="52" bestFit="1" customWidth="1"/>
    <col min="7690" max="7936" width="9" style="52"/>
    <col min="7937" max="7937" width="7.7109375" style="52" customWidth="1"/>
    <col min="7938" max="7938" width="26.85546875" style="52" customWidth="1"/>
    <col min="7939" max="7939" width="14.7109375" style="52" customWidth="1"/>
    <col min="7940" max="7940" width="9.28515625" style="52" customWidth="1"/>
    <col min="7941" max="7942" width="14.7109375" style="52" customWidth="1"/>
    <col min="7943" max="7944" width="9" style="52"/>
    <col min="7945" max="7945" width="10.42578125" style="52" bestFit="1" customWidth="1"/>
    <col min="7946" max="8192" width="9" style="52"/>
    <col min="8193" max="8193" width="7.7109375" style="52" customWidth="1"/>
    <col min="8194" max="8194" width="26.85546875" style="52" customWidth="1"/>
    <col min="8195" max="8195" width="14.7109375" style="52" customWidth="1"/>
    <col min="8196" max="8196" width="9.28515625" style="52" customWidth="1"/>
    <col min="8197" max="8198" width="14.7109375" style="52" customWidth="1"/>
    <col min="8199" max="8200" width="9" style="52"/>
    <col min="8201" max="8201" width="10.42578125" style="52" bestFit="1" customWidth="1"/>
    <col min="8202" max="8448" width="9" style="52"/>
    <col min="8449" max="8449" width="7.7109375" style="52" customWidth="1"/>
    <col min="8450" max="8450" width="26.85546875" style="52" customWidth="1"/>
    <col min="8451" max="8451" width="14.7109375" style="52" customWidth="1"/>
    <col min="8452" max="8452" width="9.28515625" style="52" customWidth="1"/>
    <col min="8453" max="8454" width="14.7109375" style="52" customWidth="1"/>
    <col min="8455" max="8456" width="9" style="52"/>
    <col min="8457" max="8457" width="10.42578125" style="52" bestFit="1" customWidth="1"/>
    <col min="8458" max="8704" width="9" style="52"/>
    <col min="8705" max="8705" width="7.7109375" style="52" customWidth="1"/>
    <col min="8706" max="8706" width="26.85546875" style="52" customWidth="1"/>
    <col min="8707" max="8707" width="14.7109375" style="52" customWidth="1"/>
    <col min="8708" max="8708" width="9.28515625" style="52" customWidth="1"/>
    <col min="8709" max="8710" width="14.7109375" style="52" customWidth="1"/>
    <col min="8711" max="8712" width="9" style="52"/>
    <col min="8713" max="8713" width="10.42578125" style="52" bestFit="1" customWidth="1"/>
    <col min="8714" max="8960" width="9" style="52"/>
    <col min="8961" max="8961" width="7.7109375" style="52" customWidth="1"/>
    <col min="8962" max="8962" width="26.85546875" style="52" customWidth="1"/>
    <col min="8963" max="8963" width="14.7109375" style="52" customWidth="1"/>
    <col min="8964" max="8964" width="9.28515625" style="52" customWidth="1"/>
    <col min="8965" max="8966" width="14.7109375" style="52" customWidth="1"/>
    <col min="8967" max="8968" width="9" style="52"/>
    <col min="8969" max="8969" width="10.42578125" style="52" bestFit="1" customWidth="1"/>
    <col min="8970" max="9216" width="9" style="52"/>
    <col min="9217" max="9217" width="7.7109375" style="52" customWidth="1"/>
    <col min="9218" max="9218" width="26.85546875" style="52" customWidth="1"/>
    <col min="9219" max="9219" width="14.7109375" style="52" customWidth="1"/>
    <col min="9220" max="9220" width="9.28515625" style="52" customWidth="1"/>
    <col min="9221" max="9222" width="14.7109375" style="52" customWidth="1"/>
    <col min="9223" max="9224" width="9" style="52"/>
    <col min="9225" max="9225" width="10.42578125" style="52" bestFit="1" customWidth="1"/>
    <col min="9226" max="9472" width="9" style="52"/>
    <col min="9473" max="9473" width="7.7109375" style="52" customWidth="1"/>
    <col min="9474" max="9474" width="26.85546875" style="52" customWidth="1"/>
    <col min="9475" max="9475" width="14.7109375" style="52" customWidth="1"/>
    <col min="9476" max="9476" width="9.28515625" style="52" customWidth="1"/>
    <col min="9477" max="9478" width="14.7109375" style="52" customWidth="1"/>
    <col min="9479" max="9480" width="9" style="52"/>
    <col min="9481" max="9481" width="10.42578125" style="52" bestFit="1" customWidth="1"/>
    <col min="9482" max="9728" width="9" style="52"/>
    <col min="9729" max="9729" width="7.7109375" style="52" customWidth="1"/>
    <col min="9730" max="9730" width="26.85546875" style="52" customWidth="1"/>
    <col min="9731" max="9731" width="14.7109375" style="52" customWidth="1"/>
    <col min="9732" max="9732" width="9.28515625" style="52" customWidth="1"/>
    <col min="9733" max="9734" width="14.7109375" style="52" customWidth="1"/>
    <col min="9735" max="9736" width="9" style="52"/>
    <col min="9737" max="9737" width="10.42578125" style="52" bestFit="1" customWidth="1"/>
    <col min="9738" max="9984" width="9" style="52"/>
    <col min="9985" max="9985" width="7.7109375" style="52" customWidth="1"/>
    <col min="9986" max="9986" width="26.85546875" style="52" customWidth="1"/>
    <col min="9987" max="9987" width="14.7109375" style="52" customWidth="1"/>
    <col min="9988" max="9988" width="9.28515625" style="52" customWidth="1"/>
    <col min="9989" max="9990" width="14.7109375" style="52" customWidth="1"/>
    <col min="9991" max="9992" width="9" style="52"/>
    <col min="9993" max="9993" width="10.42578125" style="52" bestFit="1" customWidth="1"/>
    <col min="9994" max="10240" width="9" style="52"/>
    <col min="10241" max="10241" width="7.7109375" style="52" customWidth="1"/>
    <col min="10242" max="10242" width="26.85546875" style="52" customWidth="1"/>
    <col min="10243" max="10243" width="14.7109375" style="52" customWidth="1"/>
    <col min="10244" max="10244" width="9.28515625" style="52" customWidth="1"/>
    <col min="10245" max="10246" width="14.7109375" style="52" customWidth="1"/>
    <col min="10247" max="10248" width="9" style="52"/>
    <col min="10249" max="10249" width="10.42578125" style="52" bestFit="1" customWidth="1"/>
    <col min="10250" max="10496" width="9" style="52"/>
    <col min="10497" max="10497" width="7.7109375" style="52" customWidth="1"/>
    <col min="10498" max="10498" width="26.85546875" style="52" customWidth="1"/>
    <col min="10499" max="10499" width="14.7109375" style="52" customWidth="1"/>
    <col min="10500" max="10500" width="9.28515625" style="52" customWidth="1"/>
    <col min="10501" max="10502" width="14.7109375" style="52" customWidth="1"/>
    <col min="10503" max="10504" width="9" style="52"/>
    <col min="10505" max="10505" width="10.42578125" style="52" bestFit="1" customWidth="1"/>
    <col min="10506" max="10752" width="9" style="52"/>
    <col min="10753" max="10753" width="7.7109375" style="52" customWidth="1"/>
    <col min="10754" max="10754" width="26.85546875" style="52" customWidth="1"/>
    <col min="10755" max="10755" width="14.7109375" style="52" customWidth="1"/>
    <col min="10756" max="10756" width="9.28515625" style="52" customWidth="1"/>
    <col min="10757" max="10758" width="14.7109375" style="52" customWidth="1"/>
    <col min="10759" max="10760" width="9" style="52"/>
    <col min="10761" max="10761" width="10.42578125" style="52" bestFit="1" customWidth="1"/>
    <col min="10762" max="11008" width="9" style="52"/>
    <col min="11009" max="11009" width="7.7109375" style="52" customWidth="1"/>
    <col min="11010" max="11010" width="26.85546875" style="52" customWidth="1"/>
    <col min="11011" max="11011" width="14.7109375" style="52" customWidth="1"/>
    <col min="11012" max="11012" width="9.28515625" style="52" customWidth="1"/>
    <col min="11013" max="11014" width="14.7109375" style="52" customWidth="1"/>
    <col min="11015" max="11016" width="9" style="52"/>
    <col min="11017" max="11017" width="10.42578125" style="52" bestFit="1" customWidth="1"/>
    <col min="11018" max="11264" width="9" style="52"/>
    <col min="11265" max="11265" width="7.7109375" style="52" customWidth="1"/>
    <col min="11266" max="11266" width="26.85546875" style="52" customWidth="1"/>
    <col min="11267" max="11267" width="14.7109375" style="52" customWidth="1"/>
    <col min="11268" max="11268" width="9.28515625" style="52" customWidth="1"/>
    <col min="11269" max="11270" width="14.7109375" style="52" customWidth="1"/>
    <col min="11271" max="11272" width="9" style="52"/>
    <col min="11273" max="11273" width="10.42578125" style="52" bestFit="1" customWidth="1"/>
    <col min="11274" max="11520" width="9" style="52"/>
    <col min="11521" max="11521" width="7.7109375" style="52" customWidth="1"/>
    <col min="11522" max="11522" width="26.85546875" style="52" customWidth="1"/>
    <col min="11523" max="11523" width="14.7109375" style="52" customWidth="1"/>
    <col min="11524" max="11524" width="9.28515625" style="52" customWidth="1"/>
    <col min="11525" max="11526" width="14.7109375" style="52" customWidth="1"/>
    <col min="11527" max="11528" width="9" style="52"/>
    <col min="11529" max="11529" width="10.42578125" style="52" bestFit="1" customWidth="1"/>
    <col min="11530" max="11776" width="9" style="52"/>
    <col min="11777" max="11777" width="7.7109375" style="52" customWidth="1"/>
    <col min="11778" max="11778" width="26.85546875" style="52" customWidth="1"/>
    <col min="11779" max="11779" width="14.7109375" style="52" customWidth="1"/>
    <col min="11780" max="11780" width="9.28515625" style="52" customWidth="1"/>
    <col min="11781" max="11782" width="14.7109375" style="52" customWidth="1"/>
    <col min="11783" max="11784" width="9" style="52"/>
    <col min="11785" max="11785" width="10.42578125" style="52" bestFit="1" customWidth="1"/>
    <col min="11786" max="12032" width="9" style="52"/>
    <col min="12033" max="12033" width="7.7109375" style="52" customWidth="1"/>
    <col min="12034" max="12034" width="26.85546875" style="52" customWidth="1"/>
    <col min="12035" max="12035" width="14.7109375" style="52" customWidth="1"/>
    <col min="12036" max="12036" width="9.28515625" style="52" customWidth="1"/>
    <col min="12037" max="12038" width="14.7109375" style="52" customWidth="1"/>
    <col min="12039" max="12040" width="9" style="52"/>
    <col min="12041" max="12041" width="10.42578125" style="52" bestFit="1" customWidth="1"/>
    <col min="12042" max="12288" width="9" style="52"/>
    <col min="12289" max="12289" width="7.7109375" style="52" customWidth="1"/>
    <col min="12290" max="12290" width="26.85546875" style="52" customWidth="1"/>
    <col min="12291" max="12291" width="14.7109375" style="52" customWidth="1"/>
    <col min="12292" max="12292" width="9.28515625" style="52" customWidth="1"/>
    <col min="12293" max="12294" width="14.7109375" style="52" customWidth="1"/>
    <col min="12295" max="12296" width="9" style="52"/>
    <col min="12297" max="12297" width="10.42578125" style="52" bestFit="1" customWidth="1"/>
    <col min="12298" max="12544" width="9" style="52"/>
    <col min="12545" max="12545" width="7.7109375" style="52" customWidth="1"/>
    <col min="12546" max="12546" width="26.85546875" style="52" customWidth="1"/>
    <col min="12547" max="12547" width="14.7109375" style="52" customWidth="1"/>
    <col min="12548" max="12548" width="9.28515625" style="52" customWidth="1"/>
    <col min="12549" max="12550" width="14.7109375" style="52" customWidth="1"/>
    <col min="12551" max="12552" width="9" style="52"/>
    <col min="12553" max="12553" width="10.42578125" style="52" bestFit="1" customWidth="1"/>
    <col min="12554" max="12800" width="9" style="52"/>
    <col min="12801" max="12801" width="7.7109375" style="52" customWidth="1"/>
    <col min="12802" max="12802" width="26.85546875" style="52" customWidth="1"/>
    <col min="12803" max="12803" width="14.7109375" style="52" customWidth="1"/>
    <col min="12804" max="12804" width="9.28515625" style="52" customWidth="1"/>
    <col min="12805" max="12806" width="14.7109375" style="52" customWidth="1"/>
    <col min="12807" max="12808" width="9" style="52"/>
    <col min="12809" max="12809" width="10.42578125" style="52" bestFit="1" customWidth="1"/>
    <col min="12810" max="13056" width="9" style="52"/>
    <col min="13057" max="13057" width="7.7109375" style="52" customWidth="1"/>
    <col min="13058" max="13058" width="26.85546875" style="52" customWidth="1"/>
    <col min="13059" max="13059" width="14.7109375" style="52" customWidth="1"/>
    <col min="13060" max="13060" width="9.28515625" style="52" customWidth="1"/>
    <col min="13061" max="13062" width="14.7109375" style="52" customWidth="1"/>
    <col min="13063" max="13064" width="9" style="52"/>
    <col min="13065" max="13065" width="10.42578125" style="52" bestFit="1" customWidth="1"/>
    <col min="13066" max="13312" width="9" style="52"/>
    <col min="13313" max="13313" width="7.7109375" style="52" customWidth="1"/>
    <col min="13314" max="13314" width="26.85546875" style="52" customWidth="1"/>
    <col min="13315" max="13315" width="14.7109375" style="52" customWidth="1"/>
    <col min="13316" max="13316" width="9.28515625" style="52" customWidth="1"/>
    <col min="13317" max="13318" width="14.7109375" style="52" customWidth="1"/>
    <col min="13319" max="13320" width="9" style="52"/>
    <col min="13321" max="13321" width="10.42578125" style="52" bestFit="1" customWidth="1"/>
    <col min="13322" max="13568" width="9" style="52"/>
    <col min="13569" max="13569" width="7.7109375" style="52" customWidth="1"/>
    <col min="13570" max="13570" width="26.85546875" style="52" customWidth="1"/>
    <col min="13571" max="13571" width="14.7109375" style="52" customWidth="1"/>
    <col min="13572" max="13572" width="9.28515625" style="52" customWidth="1"/>
    <col min="13573" max="13574" width="14.7109375" style="52" customWidth="1"/>
    <col min="13575" max="13576" width="9" style="52"/>
    <col min="13577" max="13577" width="10.42578125" style="52" bestFit="1" customWidth="1"/>
    <col min="13578" max="13824" width="9" style="52"/>
    <col min="13825" max="13825" width="7.7109375" style="52" customWidth="1"/>
    <col min="13826" max="13826" width="26.85546875" style="52" customWidth="1"/>
    <col min="13827" max="13827" width="14.7109375" style="52" customWidth="1"/>
    <col min="13828" max="13828" width="9.28515625" style="52" customWidth="1"/>
    <col min="13829" max="13830" width="14.7109375" style="52" customWidth="1"/>
    <col min="13831" max="13832" width="9" style="52"/>
    <col min="13833" max="13833" width="10.42578125" style="52" bestFit="1" customWidth="1"/>
    <col min="13834" max="14080" width="9" style="52"/>
    <col min="14081" max="14081" width="7.7109375" style="52" customWidth="1"/>
    <col min="14082" max="14082" width="26.85546875" style="52" customWidth="1"/>
    <col min="14083" max="14083" width="14.7109375" style="52" customWidth="1"/>
    <col min="14084" max="14084" width="9.28515625" style="52" customWidth="1"/>
    <col min="14085" max="14086" width="14.7109375" style="52" customWidth="1"/>
    <col min="14087" max="14088" width="9" style="52"/>
    <col min="14089" max="14089" width="10.42578125" style="52" bestFit="1" customWidth="1"/>
    <col min="14090" max="14336" width="9" style="52"/>
    <col min="14337" max="14337" width="7.7109375" style="52" customWidth="1"/>
    <col min="14338" max="14338" width="26.85546875" style="52" customWidth="1"/>
    <col min="14339" max="14339" width="14.7109375" style="52" customWidth="1"/>
    <col min="14340" max="14340" width="9.28515625" style="52" customWidth="1"/>
    <col min="14341" max="14342" width="14.7109375" style="52" customWidth="1"/>
    <col min="14343" max="14344" width="9" style="52"/>
    <col min="14345" max="14345" width="10.42578125" style="52" bestFit="1" customWidth="1"/>
    <col min="14346" max="14592" width="9" style="52"/>
    <col min="14593" max="14593" width="7.7109375" style="52" customWidth="1"/>
    <col min="14594" max="14594" width="26.85546875" style="52" customWidth="1"/>
    <col min="14595" max="14595" width="14.7109375" style="52" customWidth="1"/>
    <col min="14596" max="14596" width="9.28515625" style="52" customWidth="1"/>
    <col min="14597" max="14598" width="14.7109375" style="52" customWidth="1"/>
    <col min="14599" max="14600" width="9" style="52"/>
    <col min="14601" max="14601" width="10.42578125" style="52" bestFit="1" customWidth="1"/>
    <col min="14602" max="14848" width="9" style="52"/>
    <col min="14849" max="14849" width="7.7109375" style="52" customWidth="1"/>
    <col min="14850" max="14850" width="26.85546875" style="52" customWidth="1"/>
    <col min="14851" max="14851" width="14.7109375" style="52" customWidth="1"/>
    <col min="14852" max="14852" width="9.28515625" style="52" customWidth="1"/>
    <col min="14853" max="14854" width="14.7109375" style="52" customWidth="1"/>
    <col min="14855" max="14856" width="9" style="52"/>
    <col min="14857" max="14857" width="10.42578125" style="52" bestFit="1" customWidth="1"/>
    <col min="14858" max="15104" width="9" style="52"/>
    <col min="15105" max="15105" width="7.7109375" style="52" customWidth="1"/>
    <col min="15106" max="15106" width="26.85546875" style="52" customWidth="1"/>
    <col min="15107" max="15107" width="14.7109375" style="52" customWidth="1"/>
    <col min="15108" max="15108" width="9.28515625" style="52" customWidth="1"/>
    <col min="15109" max="15110" width="14.7109375" style="52" customWidth="1"/>
    <col min="15111" max="15112" width="9" style="52"/>
    <col min="15113" max="15113" width="10.42578125" style="52" bestFit="1" customWidth="1"/>
    <col min="15114" max="15360" width="9" style="52"/>
    <col min="15361" max="15361" width="7.7109375" style="52" customWidth="1"/>
    <col min="15362" max="15362" width="26.85546875" style="52" customWidth="1"/>
    <col min="15363" max="15363" width="14.7109375" style="52" customWidth="1"/>
    <col min="15364" max="15364" width="9.28515625" style="52" customWidth="1"/>
    <col min="15365" max="15366" width="14.7109375" style="52" customWidth="1"/>
    <col min="15367" max="15368" width="9" style="52"/>
    <col min="15369" max="15369" width="10.42578125" style="52" bestFit="1" customWidth="1"/>
    <col min="15370" max="15616" width="9" style="52"/>
    <col min="15617" max="15617" width="7.7109375" style="52" customWidth="1"/>
    <col min="15618" max="15618" width="26.85546875" style="52" customWidth="1"/>
    <col min="15619" max="15619" width="14.7109375" style="52" customWidth="1"/>
    <col min="15620" max="15620" width="9.28515625" style="52" customWidth="1"/>
    <col min="15621" max="15622" width="14.7109375" style="52" customWidth="1"/>
    <col min="15623" max="15624" width="9" style="52"/>
    <col min="15625" max="15625" width="10.42578125" style="52" bestFit="1" customWidth="1"/>
    <col min="15626" max="15872" width="9" style="52"/>
    <col min="15873" max="15873" width="7.7109375" style="52" customWidth="1"/>
    <col min="15874" max="15874" width="26.85546875" style="52" customWidth="1"/>
    <col min="15875" max="15875" width="14.7109375" style="52" customWidth="1"/>
    <col min="15876" max="15876" width="9.28515625" style="52" customWidth="1"/>
    <col min="15877" max="15878" width="14.7109375" style="52" customWidth="1"/>
    <col min="15879" max="15880" width="9" style="52"/>
    <col min="15881" max="15881" width="10.42578125" style="52" bestFit="1" customWidth="1"/>
    <col min="15882" max="16128" width="9" style="52"/>
    <col min="16129" max="16129" width="7.7109375" style="52" customWidth="1"/>
    <col min="16130" max="16130" width="26.85546875" style="52" customWidth="1"/>
    <col min="16131" max="16131" width="14.7109375" style="52" customWidth="1"/>
    <col min="16132" max="16132" width="9.28515625" style="52" customWidth="1"/>
    <col min="16133" max="16134" width="14.7109375" style="52" customWidth="1"/>
    <col min="16135" max="16136" width="9" style="52"/>
    <col min="16137" max="16137" width="10.42578125" style="52" bestFit="1" customWidth="1"/>
    <col min="16138" max="16384" width="9" style="52"/>
  </cols>
  <sheetData>
    <row r="1" spans="1:9">
      <c r="F1" s="157" t="s">
        <v>24</v>
      </c>
    </row>
    <row r="2" spans="1:9">
      <c r="A2" s="235" t="s">
        <v>25</v>
      </c>
      <c r="B2" s="235"/>
      <c r="C2" s="235"/>
      <c r="D2" s="235"/>
      <c r="E2" s="235"/>
      <c r="F2" s="235"/>
    </row>
    <row r="3" spans="1:9" ht="19.5" thickBot="1">
      <c r="A3" s="57"/>
      <c r="B3" s="57" t="s">
        <v>26</v>
      </c>
      <c r="C3" s="158"/>
      <c r="D3" s="159" t="s">
        <v>17</v>
      </c>
      <c r="E3" s="158"/>
      <c r="F3" s="57"/>
    </row>
    <row r="4" spans="1:9" ht="19.5" thickTop="1">
      <c r="A4" s="160" t="s">
        <v>27</v>
      </c>
      <c r="B4" s="161"/>
      <c r="C4" s="160"/>
      <c r="D4" s="160"/>
      <c r="E4" s="160"/>
      <c r="F4" s="160"/>
    </row>
    <row r="5" spans="1:9">
      <c r="A5" s="55" t="s">
        <v>28</v>
      </c>
      <c r="B5" s="79" t="s">
        <v>13</v>
      </c>
      <c r="C5" s="55"/>
      <c r="D5" s="55"/>
      <c r="E5" s="55"/>
      <c r="F5" s="55"/>
    </row>
    <row r="6" spans="1:9">
      <c r="A6" s="232" t="s">
        <v>356</v>
      </c>
      <c r="B6" s="232"/>
      <c r="C6" s="232"/>
      <c r="D6" s="232"/>
      <c r="E6" s="232"/>
      <c r="F6" s="232"/>
    </row>
    <row r="7" spans="1:9">
      <c r="A7" s="55" t="s">
        <v>29</v>
      </c>
      <c r="B7" s="55"/>
      <c r="C7" s="236"/>
      <c r="D7" s="236"/>
      <c r="E7" s="236"/>
      <c r="F7" s="55"/>
    </row>
    <row r="8" spans="1:9">
      <c r="A8" s="232" t="s">
        <v>357</v>
      </c>
      <c r="B8" s="232"/>
      <c r="C8" s="232"/>
      <c r="D8" s="232"/>
      <c r="E8" s="232"/>
      <c r="F8" s="232"/>
    </row>
    <row r="9" spans="1:9">
      <c r="A9" s="232" t="s">
        <v>30</v>
      </c>
      <c r="B9" s="232"/>
      <c r="C9" s="232"/>
      <c r="D9" s="78" t="s">
        <v>2</v>
      </c>
      <c r="E9" s="56"/>
      <c r="F9" s="78" t="s">
        <v>31</v>
      </c>
    </row>
    <row r="10" spans="1:9">
      <c r="A10" s="232" t="s">
        <v>64</v>
      </c>
      <c r="B10" s="232"/>
      <c r="C10" s="228" t="s">
        <v>349</v>
      </c>
      <c r="D10" s="78" t="s">
        <v>32</v>
      </c>
      <c r="E10" s="113">
        <v>2566</v>
      </c>
      <c r="F10" s="55"/>
    </row>
    <row r="11" spans="1:9" ht="15" customHeight="1" thickBot="1">
      <c r="A11" s="80"/>
      <c r="B11" s="80"/>
      <c r="C11" s="80"/>
      <c r="D11" s="80"/>
      <c r="E11" s="80"/>
      <c r="F11" s="80"/>
    </row>
    <row r="12" spans="1:9" ht="19.5" thickTop="1">
      <c r="A12" s="58" t="s">
        <v>1</v>
      </c>
      <c r="B12" s="162" t="s">
        <v>0</v>
      </c>
      <c r="C12" s="162" t="s">
        <v>33</v>
      </c>
      <c r="D12" s="162" t="s">
        <v>34</v>
      </c>
      <c r="E12" s="162" t="s">
        <v>35</v>
      </c>
      <c r="F12" s="162" t="s">
        <v>5</v>
      </c>
    </row>
    <row r="13" spans="1:9" ht="19.5" thickBot="1">
      <c r="A13" s="59"/>
      <c r="B13" s="163"/>
      <c r="C13" s="163" t="s">
        <v>36</v>
      </c>
      <c r="D13" s="163"/>
      <c r="E13" s="163" t="s">
        <v>36</v>
      </c>
      <c r="F13" s="163"/>
    </row>
    <row r="14" spans="1:9" ht="20.100000000000001" customHeight="1" thickTop="1">
      <c r="A14" s="164">
        <v>1</v>
      </c>
      <c r="B14" s="86" t="s">
        <v>334</v>
      </c>
      <c r="C14" s="65">
        <f>'ปร4(ครุภัณฑ์)'!I26</f>
        <v>0</v>
      </c>
      <c r="D14" s="165">
        <v>1.07</v>
      </c>
      <c r="E14" s="65">
        <f>C14*D14</f>
        <v>0</v>
      </c>
      <c r="F14" s="62"/>
      <c r="H14" s="174"/>
      <c r="I14" s="106"/>
    </row>
    <row r="15" spans="1:9" ht="20.100000000000001" customHeight="1">
      <c r="A15" s="166"/>
      <c r="B15" s="51" t="s">
        <v>38</v>
      </c>
      <c r="C15" s="60"/>
      <c r="D15" s="167"/>
      <c r="E15" s="125"/>
      <c r="F15" s="60"/>
    </row>
    <row r="16" spans="1:9" ht="20.100000000000001" customHeight="1">
      <c r="A16" s="166"/>
      <c r="B16" s="1" t="s">
        <v>39</v>
      </c>
      <c r="C16" s="168"/>
      <c r="D16" s="167"/>
      <c r="E16" s="65"/>
      <c r="F16" s="60"/>
    </row>
    <row r="17" spans="1:11" ht="20.100000000000001" customHeight="1">
      <c r="A17" s="166"/>
      <c r="B17" s="1" t="s">
        <v>40</v>
      </c>
      <c r="C17" s="169"/>
      <c r="D17" s="167"/>
      <c r="E17" s="65"/>
      <c r="F17" s="60"/>
    </row>
    <row r="18" spans="1:11" ht="20.100000000000001" customHeight="1">
      <c r="A18" s="166"/>
      <c r="B18" s="1" t="s">
        <v>422</v>
      </c>
      <c r="C18" s="51"/>
      <c r="D18" s="167"/>
      <c r="E18" s="65"/>
      <c r="F18" s="60"/>
    </row>
    <row r="19" spans="1:11" ht="20.100000000000001" customHeight="1">
      <c r="A19" s="166"/>
      <c r="B19" s="29" t="s">
        <v>41</v>
      </c>
      <c r="C19" s="170"/>
      <c r="D19" s="171"/>
      <c r="E19" s="65"/>
      <c r="F19" s="60"/>
    </row>
    <row r="20" spans="1:11">
      <c r="A20" s="172" t="s">
        <v>42</v>
      </c>
      <c r="B20" s="100" t="s">
        <v>43</v>
      </c>
      <c r="C20" s="100"/>
      <c r="D20" s="171"/>
      <c r="E20" s="139">
        <f>SUM(E14:E19)</f>
        <v>0</v>
      </c>
      <c r="F20" s="60"/>
    </row>
    <row r="21" spans="1:11">
      <c r="A21" s="166"/>
      <c r="B21" s="173" t="s">
        <v>44</v>
      </c>
      <c r="C21" s="60"/>
      <c r="D21" s="167"/>
      <c r="E21" s="139">
        <f>E20</f>
        <v>0</v>
      </c>
      <c r="F21" s="60"/>
      <c r="H21" s="174"/>
      <c r="I21" s="174"/>
      <c r="K21" s="174"/>
    </row>
    <row r="22" spans="1:11">
      <c r="A22" s="166"/>
      <c r="B22" s="86" t="s">
        <v>45</v>
      </c>
      <c r="C22" s="238" t="str">
        <f>"("&amp;BAHTTEXT(E21)&amp;")"</f>
        <v>(ศูนย์บาทถ้วน)</v>
      </c>
      <c r="D22" s="239"/>
      <c r="E22" s="239"/>
      <c r="F22" s="240"/>
    </row>
    <row r="23" spans="1:11">
      <c r="A23" s="60"/>
      <c r="B23" s="60" t="s">
        <v>46</v>
      </c>
      <c r="C23" s="175"/>
      <c r="D23" s="78" t="s">
        <v>8</v>
      </c>
      <c r="E23" s="55"/>
      <c r="F23" s="167"/>
    </row>
    <row r="24" spans="1:11">
      <c r="A24" s="60"/>
      <c r="B24" s="60" t="s">
        <v>47</v>
      </c>
      <c r="C24" s="175"/>
      <c r="D24" s="78" t="s">
        <v>48</v>
      </c>
      <c r="E24" s="55"/>
      <c r="F24" s="167"/>
    </row>
    <row r="25" spans="1:11" s="70" customFormat="1" ht="14.25">
      <c r="B25" s="241"/>
      <c r="C25" s="241"/>
      <c r="D25" s="241"/>
    </row>
    <row r="26" spans="1:11" s="177" customFormat="1" ht="14.25">
      <c r="A26" s="70"/>
      <c r="B26" s="70"/>
      <c r="C26" s="70"/>
      <c r="D26" s="70"/>
      <c r="E26" s="70"/>
      <c r="F26" s="70"/>
      <c r="G26" s="70"/>
      <c r="H26" s="70"/>
      <c r="I26" s="176"/>
      <c r="J26" s="70"/>
    </row>
    <row r="27" spans="1:11" s="70" customFormat="1" ht="14.25">
      <c r="B27" s="178"/>
      <c r="C27" s="179"/>
      <c r="D27" s="179"/>
      <c r="E27" s="179"/>
    </row>
    <row r="28" spans="1:11">
      <c r="A28" s="237" t="s">
        <v>459</v>
      </c>
      <c r="B28" s="237"/>
      <c r="C28" s="237"/>
      <c r="D28" s="237"/>
      <c r="E28" s="237"/>
      <c r="F28" s="237"/>
    </row>
    <row r="29" spans="1:11">
      <c r="A29" s="237" t="s">
        <v>460</v>
      </c>
      <c r="B29" s="237"/>
      <c r="C29" s="237"/>
      <c r="D29" s="237"/>
      <c r="E29" s="237"/>
      <c r="F29" s="237"/>
    </row>
    <row r="30" spans="1:11">
      <c r="A30" s="237" t="s">
        <v>461</v>
      </c>
      <c r="B30" s="237"/>
      <c r="C30" s="237"/>
      <c r="D30" s="237"/>
      <c r="E30" s="237"/>
      <c r="F30" s="237"/>
    </row>
    <row r="31" spans="1:11">
      <c r="A31" s="54"/>
      <c r="B31" s="54"/>
      <c r="C31" s="54"/>
      <c r="D31" s="54"/>
      <c r="E31" s="54"/>
      <c r="F31" s="54"/>
    </row>
    <row r="32" spans="1:11">
      <c r="A32" s="237"/>
      <c r="B32" s="237"/>
      <c r="C32" s="237"/>
      <c r="D32" s="237"/>
      <c r="E32" s="237"/>
      <c r="F32" s="237"/>
    </row>
    <row r="33" spans="1:6">
      <c r="A33" s="237"/>
      <c r="B33" s="237"/>
      <c r="C33" s="237"/>
      <c r="D33" s="237"/>
      <c r="E33" s="237"/>
      <c r="F33" s="237"/>
    </row>
    <row r="35" spans="1:6">
      <c r="A35" s="237"/>
      <c r="B35" s="237"/>
      <c r="C35" s="237"/>
      <c r="D35" s="237"/>
      <c r="E35" s="237"/>
      <c r="F35" s="237"/>
    </row>
    <row r="36" spans="1:6">
      <c r="A36" s="237"/>
      <c r="B36" s="237"/>
      <c r="C36" s="237"/>
      <c r="D36" s="237"/>
      <c r="E36" s="237"/>
      <c r="F36" s="237"/>
    </row>
  </sheetData>
  <mergeCells count="15">
    <mergeCell ref="A36:F36"/>
    <mergeCell ref="A35:F35"/>
    <mergeCell ref="A10:B10"/>
    <mergeCell ref="C22:F22"/>
    <mergeCell ref="B25:D25"/>
    <mergeCell ref="A28:F28"/>
    <mergeCell ref="A29:F29"/>
    <mergeCell ref="A30:F30"/>
    <mergeCell ref="A33:F33"/>
    <mergeCell ref="A32:F32"/>
    <mergeCell ref="A2:F2"/>
    <mergeCell ref="A6:F6"/>
    <mergeCell ref="C7:E7"/>
    <mergeCell ref="A8:F8"/>
    <mergeCell ref="A9:C9"/>
  </mergeCells>
  <pageMargins left="0.7" right="0.7" top="0.75" bottom="0.75" header="0.3" footer="0.3"/>
  <pageSetup paperSize="9" scale="9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111E-D1B6-E64E-9B8C-7315C07A0409}">
  <sheetPr>
    <tabColor rgb="FFFFFF00"/>
    <pageSetUpPr fitToPage="1"/>
  </sheetPr>
  <dimension ref="A1:J30"/>
  <sheetViews>
    <sheetView view="pageBreakPreview" zoomScale="120" zoomScaleNormal="120" zoomScaleSheetLayoutView="120" workbookViewId="0">
      <selection activeCell="B20" sqref="B20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5" width="9.85546875" style="76" customWidth="1"/>
    <col min="6" max="6" width="11" style="76" bestFit="1" customWidth="1"/>
    <col min="7" max="8" width="9.85546875" style="76" customWidth="1"/>
    <col min="9" max="9" width="12.85546875" style="76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444</v>
      </c>
      <c r="J1" s="245"/>
    </row>
    <row r="2" spans="1:10" ht="18.75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2.5</v>
      </c>
      <c r="B9" s="124" t="s">
        <v>350</v>
      </c>
      <c r="C9" s="28"/>
      <c r="D9" s="27"/>
      <c r="E9" s="94"/>
      <c r="F9" s="94"/>
      <c r="G9" s="95"/>
      <c r="H9" s="94"/>
      <c r="I9" s="94"/>
      <c r="J9" s="60"/>
    </row>
    <row r="10" spans="1:10" ht="18.75">
      <c r="A10" s="89" t="s">
        <v>333</v>
      </c>
      <c r="B10" s="129" t="s">
        <v>351</v>
      </c>
      <c r="C10" s="28"/>
      <c r="D10" s="27"/>
      <c r="E10" s="94"/>
      <c r="F10" s="94"/>
      <c r="G10" s="95"/>
      <c r="H10" s="94"/>
      <c r="I10" s="94"/>
      <c r="J10" s="60"/>
    </row>
    <row r="11" spans="1:10" ht="18.75">
      <c r="A11" s="51"/>
      <c r="B11" s="110" t="s">
        <v>416</v>
      </c>
      <c r="C11" s="91"/>
      <c r="D11" s="13" t="s">
        <v>73</v>
      </c>
      <c r="E11" s="63"/>
      <c r="F11" s="63">
        <f>C11*E11</f>
        <v>0</v>
      </c>
      <c r="G11" s="93"/>
      <c r="H11" s="94">
        <f>C11*G11</f>
        <v>0</v>
      </c>
      <c r="I11" s="63">
        <f>F11+H11</f>
        <v>0</v>
      </c>
      <c r="J11" s="51"/>
    </row>
    <row r="12" spans="1:10" ht="18.75">
      <c r="A12" s="51"/>
      <c r="B12" s="110"/>
      <c r="C12" s="91"/>
      <c r="D12" s="7"/>
      <c r="E12" s="63"/>
      <c r="F12" s="63"/>
      <c r="G12" s="93"/>
      <c r="H12" s="63"/>
      <c r="I12" s="63"/>
      <c r="J12" s="60"/>
    </row>
    <row r="13" spans="1:10" ht="18.75">
      <c r="A13" s="51"/>
      <c r="B13" s="101" t="s">
        <v>352</v>
      </c>
      <c r="C13" s="91"/>
      <c r="D13" s="142"/>
      <c r="E13" s="63"/>
      <c r="F13" s="63"/>
      <c r="G13" s="93"/>
      <c r="H13" s="63"/>
      <c r="I13" s="88">
        <f>SUM(I11:I12)</f>
        <v>0</v>
      </c>
      <c r="J13" s="60"/>
    </row>
    <row r="14" spans="1:10" ht="18.75">
      <c r="A14" s="51"/>
      <c r="B14" s="5"/>
      <c r="C14" s="3"/>
      <c r="D14" s="3"/>
      <c r="E14" s="94"/>
      <c r="F14" s="94"/>
      <c r="G14" s="95"/>
      <c r="H14" s="94"/>
      <c r="I14" s="94"/>
      <c r="J14" s="60"/>
    </row>
    <row r="15" spans="1:10" ht="18.75">
      <c r="A15" s="187" t="s">
        <v>413</v>
      </c>
      <c r="B15" s="124" t="s">
        <v>414</v>
      </c>
      <c r="C15" s="91"/>
      <c r="D15" s="142"/>
      <c r="E15" s="63"/>
      <c r="F15" s="63"/>
      <c r="G15" s="93"/>
      <c r="H15" s="63"/>
      <c r="I15" s="63"/>
      <c r="J15" s="60"/>
    </row>
    <row r="16" spans="1:10" ht="18.75">
      <c r="A16" s="1"/>
      <c r="B16" s="182" t="s">
        <v>378</v>
      </c>
      <c r="C16" s="91"/>
      <c r="D16" s="3" t="s">
        <v>73</v>
      </c>
      <c r="E16" s="63"/>
      <c r="F16" s="63">
        <f t="shared" ref="F16" si="0">C16*E16</f>
        <v>0</v>
      </c>
      <c r="G16" s="93"/>
      <c r="H16" s="94">
        <f>C16*G16</f>
        <v>0</v>
      </c>
      <c r="I16" s="63">
        <f>F16+H16</f>
        <v>0</v>
      </c>
      <c r="J16" s="51"/>
    </row>
    <row r="17" spans="1:10" ht="18.75">
      <c r="A17" s="1"/>
      <c r="B17" s="101"/>
      <c r="C17" s="91"/>
      <c r="D17" s="142"/>
      <c r="E17" s="63"/>
      <c r="F17" s="63"/>
      <c r="G17" s="93"/>
      <c r="H17" s="63"/>
      <c r="I17" s="88"/>
      <c r="J17" s="60"/>
    </row>
    <row r="18" spans="1:10" ht="18.75">
      <c r="A18" s="1"/>
      <c r="B18" s="101" t="s">
        <v>415</v>
      </c>
      <c r="C18" s="91"/>
      <c r="D18" s="142"/>
      <c r="E18" s="63"/>
      <c r="F18" s="63"/>
      <c r="G18" s="93"/>
      <c r="H18" s="63"/>
      <c r="I18" s="88">
        <f>SUM(I16)</f>
        <v>0</v>
      </c>
      <c r="J18" s="60"/>
    </row>
    <row r="19" spans="1:10" ht="18.75">
      <c r="A19" s="1"/>
      <c r="B19" s="101"/>
      <c r="C19" s="91"/>
      <c r="D19" s="142"/>
      <c r="E19" s="94"/>
      <c r="F19" s="94"/>
      <c r="G19" s="95"/>
      <c r="H19" s="94"/>
      <c r="I19" s="102"/>
      <c r="J19" s="137"/>
    </row>
    <row r="20" spans="1:10" ht="18.75">
      <c r="A20" s="26"/>
      <c r="B20" s="101" t="s">
        <v>353</v>
      </c>
      <c r="C20" s="91"/>
      <c r="D20" s="142"/>
      <c r="E20" s="94"/>
      <c r="F20" s="94"/>
      <c r="G20" s="95"/>
      <c r="H20" s="94"/>
      <c r="I20" s="102">
        <f>I13+I18</f>
        <v>0</v>
      </c>
      <c r="J20" s="60"/>
    </row>
    <row r="21" spans="1:10" ht="18.75">
      <c r="A21" s="32"/>
      <c r="B21" s="110"/>
      <c r="C21" s="91"/>
      <c r="D21" s="51"/>
      <c r="E21" s="94"/>
      <c r="F21" s="94"/>
      <c r="G21" s="95"/>
      <c r="H21" s="94"/>
      <c r="I21" s="94"/>
      <c r="J21" s="60"/>
    </row>
    <row r="22" spans="1:10" ht="18.75">
      <c r="A22" s="32"/>
      <c r="B22" s="110"/>
      <c r="C22" s="91"/>
      <c r="D22" s="51"/>
      <c r="E22" s="94"/>
      <c r="F22" s="94"/>
      <c r="G22" s="95"/>
      <c r="H22" s="94"/>
      <c r="I22" s="94"/>
      <c r="J22" s="60"/>
    </row>
    <row r="23" spans="1:10" ht="18.75">
      <c r="A23" s="32"/>
      <c r="B23" s="110"/>
      <c r="C23" s="91"/>
      <c r="D23" s="51"/>
      <c r="E23" s="94"/>
      <c r="F23" s="94"/>
      <c r="G23" s="95"/>
      <c r="H23" s="94"/>
      <c r="I23" s="94"/>
      <c r="J23" s="60"/>
    </row>
    <row r="24" spans="1:10" ht="18.75">
      <c r="A24" s="1"/>
      <c r="B24" s="101"/>
      <c r="C24" s="91"/>
      <c r="D24" s="142"/>
      <c r="E24" s="94"/>
      <c r="F24" s="94"/>
      <c r="G24" s="95"/>
      <c r="H24" s="94"/>
      <c r="I24" s="102"/>
      <c r="J24" s="60"/>
    </row>
    <row r="25" spans="1:10" ht="18.75">
      <c r="A25" s="1"/>
      <c r="B25" s="101"/>
      <c r="C25" s="91"/>
      <c r="D25" s="142"/>
      <c r="E25" s="94"/>
      <c r="F25" s="94"/>
      <c r="G25" s="95"/>
      <c r="H25" s="94"/>
      <c r="I25" s="102"/>
      <c r="J25" s="60"/>
    </row>
    <row r="26" spans="1:10" ht="18.75">
      <c r="A26" s="1"/>
      <c r="B26" s="101"/>
      <c r="C26" s="91"/>
      <c r="D26" s="142"/>
      <c r="E26" s="94"/>
      <c r="F26" s="94"/>
      <c r="G26" s="95"/>
      <c r="H26" s="94"/>
      <c r="I26" s="102"/>
      <c r="J26" s="60"/>
    </row>
    <row r="27" spans="1:10" ht="18.75">
      <c r="A27" s="70"/>
      <c r="B27" s="71"/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/>
      <c r="B28" s="71"/>
      <c r="C28" s="71"/>
      <c r="D28" s="71"/>
      <c r="E28" s="52"/>
      <c r="F28" s="52"/>
      <c r="G28" s="52"/>
      <c r="H28" s="52"/>
      <c r="I28" s="106"/>
      <c r="J28" s="52"/>
    </row>
    <row r="29" spans="1:10" ht="18.75">
      <c r="A29" s="70"/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8.75">
      <c r="J30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8762-43E5-E14C-8365-1C78E6CABE64}">
  <sheetPr>
    <tabColor theme="9"/>
    <pageSetUpPr fitToPage="1"/>
  </sheetPr>
  <dimension ref="A1:K36"/>
  <sheetViews>
    <sheetView view="pageBreakPreview" topLeftCell="A28" zoomScale="149" zoomScaleNormal="115" zoomScaleSheetLayoutView="149" workbookViewId="0">
      <selection activeCell="A33" sqref="A33:F33"/>
    </sheetView>
  </sheetViews>
  <sheetFormatPr defaultColWidth="8.85546875" defaultRowHeight="18.75"/>
  <cols>
    <col min="1" max="1" width="7.7109375" style="52" customWidth="1"/>
    <col min="2" max="2" width="26.85546875" style="52" customWidth="1"/>
    <col min="3" max="3" width="14.7109375" style="52" customWidth="1"/>
    <col min="4" max="4" width="9.28515625" style="52" customWidth="1"/>
    <col min="5" max="5" width="14" style="52" customWidth="1"/>
    <col min="6" max="6" width="15.85546875" style="52" customWidth="1"/>
    <col min="7" max="7" width="8.85546875" style="52"/>
    <col min="8" max="8" width="9.42578125" style="52" bestFit="1" customWidth="1"/>
    <col min="9" max="9" width="10.42578125" style="52" bestFit="1" customWidth="1"/>
    <col min="10" max="256" width="8.85546875" style="52"/>
    <col min="257" max="257" width="7.7109375" style="52" customWidth="1"/>
    <col min="258" max="258" width="26.85546875" style="52" customWidth="1"/>
    <col min="259" max="259" width="14.7109375" style="52" customWidth="1"/>
    <col min="260" max="260" width="9.28515625" style="52" customWidth="1"/>
    <col min="261" max="262" width="14.7109375" style="52" customWidth="1"/>
    <col min="263" max="264" width="8.85546875" style="52"/>
    <col min="265" max="265" width="10.42578125" style="52" bestFit="1" customWidth="1"/>
    <col min="266" max="512" width="8.85546875" style="52"/>
    <col min="513" max="513" width="7.7109375" style="52" customWidth="1"/>
    <col min="514" max="514" width="26.85546875" style="52" customWidth="1"/>
    <col min="515" max="515" width="14.7109375" style="52" customWidth="1"/>
    <col min="516" max="516" width="9.28515625" style="52" customWidth="1"/>
    <col min="517" max="518" width="14.7109375" style="52" customWidth="1"/>
    <col min="519" max="520" width="8.85546875" style="52"/>
    <col min="521" max="521" width="10.42578125" style="52" bestFit="1" customWidth="1"/>
    <col min="522" max="768" width="8.85546875" style="52"/>
    <col min="769" max="769" width="7.7109375" style="52" customWidth="1"/>
    <col min="770" max="770" width="26.85546875" style="52" customWidth="1"/>
    <col min="771" max="771" width="14.7109375" style="52" customWidth="1"/>
    <col min="772" max="772" width="9.28515625" style="52" customWidth="1"/>
    <col min="773" max="774" width="14.7109375" style="52" customWidth="1"/>
    <col min="775" max="776" width="8.85546875" style="52"/>
    <col min="777" max="777" width="10.42578125" style="52" bestFit="1" customWidth="1"/>
    <col min="778" max="1024" width="8.85546875" style="52"/>
    <col min="1025" max="1025" width="7.7109375" style="52" customWidth="1"/>
    <col min="1026" max="1026" width="26.85546875" style="52" customWidth="1"/>
    <col min="1027" max="1027" width="14.7109375" style="52" customWidth="1"/>
    <col min="1028" max="1028" width="9.28515625" style="52" customWidth="1"/>
    <col min="1029" max="1030" width="14.7109375" style="52" customWidth="1"/>
    <col min="1031" max="1032" width="8.85546875" style="52"/>
    <col min="1033" max="1033" width="10.42578125" style="52" bestFit="1" customWidth="1"/>
    <col min="1034" max="1280" width="8.85546875" style="52"/>
    <col min="1281" max="1281" width="7.7109375" style="52" customWidth="1"/>
    <col min="1282" max="1282" width="26.85546875" style="52" customWidth="1"/>
    <col min="1283" max="1283" width="14.7109375" style="52" customWidth="1"/>
    <col min="1284" max="1284" width="9.28515625" style="52" customWidth="1"/>
    <col min="1285" max="1286" width="14.7109375" style="52" customWidth="1"/>
    <col min="1287" max="1288" width="8.85546875" style="52"/>
    <col min="1289" max="1289" width="10.42578125" style="52" bestFit="1" customWidth="1"/>
    <col min="1290" max="1536" width="8.85546875" style="52"/>
    <col min="1537" max="1537" width="7.7109375" style="52" customWidth="1"/>
    <col min="1538" max="1538" width="26.85546875" style="52" customWidth="1"/>
    <col min="1539" max="1539" width="14.7109375" style="52" customWidth="1"/>
    <col min="1540" max="1540" width="9.28515625" style="52" customWidth="1"/>
    <col min="1541" max="1542" width="14.7109375" style="52" customWidth="1"/>
    <col min="1543" max="1544" width="8.85546875" style="52"/>
    <col min="1545" max="1545" width="10.42578125" style="52" bestFit="1" customWidth="1"/>
    <col min="1546" max="1792" width="8.85546875" style="52"/>
    <col min="1793" max="1793" width="7.7109375" style="52" customWidth="1"/>
    <col min="1794" max="1794" width="26.85546875" style="52" customWidth="1"/>
    <col min="1795" max="1795" width="14.7109375" style="52" customWidth="1"/>
    <col min="1796" max="1796" width="9.28515625" style="52" customWidth="1"/>
    <col min="1797" max="1798" width="14.7109375" style="52" customWidth="1"/>
    <col min="1799" max="1800" width="8.85546875" style="52"/>
    <col min="1801" max="1801" width="10.42578125" style="52" bestFit="1" customWidth="1"/>
    <col min="1802" max="2048" width="8.85546875" style="52"/>
    <col min="2049" max="2049" width="7.7109375" style="52" customWidth="1"/>
    <col min="2050" max="2050" width="26.85546875" style="52" customWidth="1"/>
    <col min="2051" max="2051" width="14.7109375" style="52" customWidth="1"/>
    <col min="2052" max="2052" width="9.28515625" style="52" customWidth="1"/>
    <col min="2053" max="2054" width="14.7109375" style="52" customWidth="1"/>
    <col min="2055" max="2056" width="8.85546875" style="52"/>
    <col min="2057" max="2057" width="10.42578125" style="52" bestFit="1" customWidth="1"/>
    <col min="2058" max="2304" width="8.85546875" style="52"/>
    <col min="2305" max="2305" width="7.7109375" style="52" customWidth="1"/>
    <col min="2306" max="2306" width="26.85546875" style="52" customWidth="1"/>
    <col min="2307" max="2307" width="14.7109375" style="52" customWidth="1"/>
    <col min="2308" max="2308" width="9.28515625" style="52" customWidth="1"/>
    <col min="2309" max="2310" width="14.7109375" style="52" customWidth="1"/>
    <col min="2311" max="2312" width="8.85546875" style="52"/>
    <col min="2313" max="2313" width="10.42578125" style="52" bestFit="1" customWidth="1"/>
    <col min="2314" max="2560" width="8.85546875" style="52"/>
    <col min="2561" max="2561" width="7.7109375" style="52" customWidth="1"/>
    <col min="2562" max="2562" width="26.85546875" style="52" customWidth="1"/>
    <col min="2563" max="2563" width="14.7109375" style="52" customWidth="1"/>
    <col min="2564" max="2564" width="9.28515625" style="52" customWidth="1"/>
    <col min="2565" max="2566" width="14.7109375" style="52" customWidth="1"/>
    <col min="2567" max="2568" width="8.85546875" style="52"/>
    <col min="2569" max="2569" width="10.42578125" style="52" bestFit="1" customWidth="1"/>
    <col min="2570" max="2816" width="8.85546875" style="52"/>
    <col min="2817" max="2817" width="7.7109375" style="52" customWidth="1"/>
    <col min="2818" max="2818" width="26.85546875" style="52" customWidth="1"/>
    <col min="2819" max="2819" width="14.7109375" style="52" customWidth="1"/>
    <col min="2820" max="2820" width="9.28515625" style="52" customWidth="1"/>
    <col min="2821" max="2822" width="14.7109375" style="52" customWidth="1"/>
    <col min="2823" max="2824" width="8.85546875" style="52"/>
    <col min="2825" max="2825" width="10.42578125" style="52" bestFit="1" customWidth="1"/>
    <col min="2826" max="3072" width="8.85546875" style="52"/>
    <col min="3073" max="3073" width="7.7109375" style="52" customWidth="1"/>
    <col min="3074" max="3074" width="26.85546875" style="52" customWidth="1"/>
    <col min="3075" max="3075" width="14.7109375" style="52" customWidth="1"/>
    <col min="3076" max="3076" width="9.28515625" style="52" customWidth="1"/>
    <col min="3077" max="3078" width="14.7109375" style="52" customWidth="1"/>
    <col min="3079" max="3080" width="8.85546875" style="52"/>
    <col min="3081" max="3081" width="10.42578125" style="52" bestFit="1" customWidth="1"/>
    <col min="3082" max="3328" width="8.85546875" style="52"/>
    <col min="3329" max="3329" width="7.7109375" style="52" customWidth="1"/>
    <col min="3330" max="3330" width="26.85546875" style="52" customWidth="1"/>
    <col min="3331" max="3331" width="14.7109375" style="52" customWidth="1"/>
    <col min="3332" max="3332" width="9.28515625" style="52" customWidth="1"/>
    <col min="3333" max="3334" width="14.7109375" style="52" customWidth="1"/>
    <col min="3335" max="3336" width="8.85546875" style="52"/>
    <col min="3337" max="3337" width="10.42578125" style="52" bestFit="1" customWidth="1"/>
    <col min="3338" max="3584" width="8.85546875" style="52"/>
    <col min="3585" max="3585" width="7.7109375" style="52" customWidth="1"/>
    <col min="3586" max="3586" width="26.85546875" style="52" customWidth="1"/>
    <col min="3587" max="3587" width="14.7109375" style="52" customWidth="1"/>
    <col min="3588" max="3588" width="9.28515625" style="52" customWidth="1"/>
    <col min="3589" max="3590" width="14.7109375" style="52" customWidth="1"/>
    <col min="3591" max="3592" width="8.85546875" style="52"/>
    <col min="3593" max="3593" width="10.42578125" style="52" bestFit="1" customWidth="1"/>
    <col min="3594" max="3840" width="8.85546875" style="52"/>
    <col min="3841" max="3841" width="7.7109375" style="52" customWidth="1"/>
    <col min="3842" max="3842" width="26.85546875" style="52" customWidth="1"/>
    <col min="3843" max="3843" width="14.7109375" style="52" customWidth="1"/>
    <col min="3844" max="3844" width="9.28515625" style="52" customWidth="1"/>
    <col min="3845" max="3846" width="14.7109375" style="52" customWidth="1"/>
    <col min="3847" max="3848" width="8.85546875" style="52"/>
    <col min="3849" max="3849" width="10.42578125" style="52" bestFit="1" customWidth="1"/>
    <col min="3850" max="4096" width="8.85546875" style="52"/>
    <col min="4097" max="4097" width="7.7109375" style="52" customWidth="1"/>
    <col min="4098" max="4098" width="26.85546875" style="52" customWidth="1"/>
    <col min="4099" max="4099" width="14.7109375" style="52" customWidth="1"/>
    <col min="4100" max="4100" width="9.28515625" style="52" customWidth="1"/>
    <col min="4101" max="4102" width="14.7109375" style="52" customWidth="1"/>
    <col min="4103" max="4104" width="8.85546875" style="52"/>
    <col min="4105" max="4105" width="10.42578125" style="52" bestFit="1" customWidth="1"/>
    <col min="4106" max="4352" width="8.85546875" style="52"/>
    <col min="4353" max="4353" width="7.7109375" style="52" customWidth="1"/>
    <col min="4354" max="4354" width="26.85546875" style="52" customWidth="1"/>
    <col min="4355" max="4355" width="14.7109375" style="52" customWidth="1"/>
    <col min="4356" max="4356" width="9.28515625" style="52" customWidth="1"/>
    <col min="4357" max="4358" width="14.7109375" style="52" customWidth="1"/>
    <col min="4359" max="4360" width="8.85546875" style="52"/>
    <col min="4361" max="4361" width="10.42578125" style="52" bestFit="1" customWidth="1"/>
    <col min="4362" max="4608" width="8.85546875" style="52"/>
    <col min="4609" max="4609" width="7.7109375" style="52" customWidth="1"/>
    <col min="4610" max="4610" width="26.85546875" style="52" customWidth="1"/>
    <col min="4611" max="4611" width="14.7109375" style="52" customWidth="1"/>
    <col min="4612" max="4612" width="9.28515625" style="52" customWidth="1"/>
    <col min="4613" max="4614" width="14.7109375" style="52" customWidth="1"/>
    <col min="4615" max="4616" width="8.85546875" style="52"/>
    <col min="4617" max="4617" width="10.42578125" style="52" bestFit="1" customWidth="1"/>
    <col min="4618" max="4864" width="8.85546875" style="52"/>
    <col min="4865" max="4865" width="7.7109375" style="52" customWidth="1"/>
    <col min="4866" max="4866" width="26.85546875" style="52" customWidth="1"/>
    <col min="4867" max="4867" width="14.7109375" style="52" customWidth="1"/>
    <col min="4868" max="4868" width="9.28515625" style="52" customWidth="1"/>
    <col min="4869" max="4870" width="14.7109375" style="52" customWidth="1"/>
    <col min="4871" max="4872" width="8.85546875" style="52"/>
    <col min="4873" max="4873" width="10.42578125" style="52" bestFit="1" customWidth="1"/>
    <col min="4874" max="5120" width="8.85546875" style="52"/>
    <col min="5121" max="5121" width="7.7109375" style="52" customWidth="1"/>
    <col min="5122" max="5122" width="26.85546875" style="52" customWidth="1"/>
    <col min="5123" max="5123" width="14.7109375" style="52" customWidth="1"/>
    <col min="5124" max="5124" width="9.28515625" style="52" customWidth="1"/>
    <col min="5125" max="5126" width="14.7109375" style="52" customWidth="1"/>
    <col min="5127" max="5128" width="8.85546875" style="52"/>
    <col min="5129" max="5129" width="10.42578125" style="52" bestFit="1" customWidth="1"/>
    <col min="5130" max="5376" width="8.85546875" style="52"/>
    <col min="5377" max="5377" width="7.7109375" style="52" customWidth="1"/>
    <col min="5378" max="5378" width="26.85546875" style="52" customWidth="1"/>
    <col min="5379" max="5379" width="14.7109375" style="52" customWidth="1"/>
    <col min="5380" max="5380" width="9.28515625" style="52" customWidth="1"/>
    <col min="5381" max="5382" width="14.7109375" style="52" customWidth="1"/>
    <col min="5383" max="5384" width="8.85546875" style="52"/>
    <col min="5385" max="5385" width="10.42578125" style="52" bestFit="1" customWidth="1"/>
    <col min="5386" max="5632" width="8.85546875" style="52"/>
    <col min="5633" max="5633" width="7.7109375" style="52" customWidth="1"/>
    <col min="5634" max="5634" width="26.85546875" style="52" customWidth="1"/>
    <col min="5635" max="5635" width="14.7109375" style="52" customWidth="1"/>
    <col min="5636" max="5636" width="9.28515625" style="52" customWidth="1"/>
    <col min="5637" max="5638" width="14.7109375" style="52" customWidth="1"/>
    <col min="5639" max="5640" width="8.85546875" style="52"/>
    <col min="5641" max="5641" width="10.42578125" style="52" bestFit="1" customWidth="1"/>
    <col min="5642" max="5888" width="8.85546875" style="52"/>
    <col min="5889" max="5889" width="7.7109375" style="52" customWidth="1"/>
    <col min="5890" max="5890" width="26.85546875" style="52" customWidth="1"/>
    <col min="5891" max="5891" width="14.7109375" style="52" customWidth="1"/>
    <col min="5892" max="5892" width="9.28515625" style="52" customWidth="1"/>
    <col min="5893" max="5894" width="14.7109375" style="52" customWidth="1"/>
    <col min="5895" max="5896" width="8.85546875" style="52"/>
    <col min="5897" max="5897" width="10.42578125" style="52" bestFit="1" customWidth="1"/>
    <col min="5898" max="6144" width="8.85546875" style="52"/>
    <col min="6145" max="6145" width="7.7109375" style="52" customWidth="1"/>
    <col min="6146" max="6146" width="26.85546875" style="52" customWidth="1"/>
    <col min="6147" max="6147" width="14.7109375" style="52" customWidth="1"/>
    <col min="6148" max="6148" width="9.28515625" style="52" customWidth="1"/>
    <col min="6149" max="6150" width="14.7109375" style="52" customWidth="1"/>
    <col min="6151" max="6152" width="8.85546875" style="52"/>
    <col min="6153" max="6153" width="10.42578125" style="52" bestFit="1" customWidth="1"/>
    <col min="6154" max="6400" width="8.85546875" style="52"/>
    <col min="6401" max="6401" width="7.7109375" style="52" customWidth="1"/>
    <col min="6402" max="6402" width="26.85546875" style="52" customWidth="1"/>
    <col min="6403" max="6403" width="14.7109375" style="52" customWidth="1"/>
    <col min="6404" max="6404" width="9.28515625" style="52" customWidth="1"/>
    <col min="6405" max="6406" width="14.7109375" style="52" customWidth="1"/>
    <col min="6407" max="6408" width="8.85546875" style="52"/>
    <col min="6409" max="6409" width="10.42578125" style="52" bestFit="1" customWidth="1"/>
    <col min="6410" max="6656" width="8.85546875" style="52"/>
    <col min="6657" max="6657" width="7.7109375" style="52" customWidth="1"/>
    <col min="6658" max="6658" width="26.85546875" style="52" customWidth="1"/>
    <col min="6659" max="6659" width="14.7109375" style="52" customWidth="1"/>
    <col min="6660" max="6660" width="9.28515625" style="52" customWidth="1"/>
    <col min="6661" max="6662" width="14.7109375" style="52" customWidth="1"/>
    <col min="6663" max="6664" width="8.85546875" style="52"/>
    <col min="6665" max="6665" width="10.42578125" style="52" bestFit="1" customWidth="1"/>
    <col min="6666" max="6912" width="8.85546875" style="52"/>
    <col min="6913" max="6913" width="7.7109375" style="52" customWidth="1"/>
    <col min="6914" max="6914" width="26.85546875" style="52" customWidth="1"/>
    <col min="6915" max="6915" width="14.7109375" style="52" customWidth="1"/>
    <col min="6916" max="6916" width="9.28515625" style="52" customWidth="1"/>
    <col min="6917" max="6918" width="14.7109375" style="52" customWidth="1"/>
    <col min="6919" max="6920" width="8.85546875" style="52"/>
    <col min="6921" max="6921" width="10.42578125" style="52" bestFit="1" customWidth="1"/>
    <col min="6922" max="7168" width="8.85546875" style="52"/>
    <col min="7169" max="7169" width="7.7109375" style="52" customWidth="1"/>
    <col min="7170" max="7170" width="26.85546875" style="52" customWidth="1"/>
    <col min="7171" max="7171" width="14.7109375" style="52" customWidth="1"/>
    <col min="7172" max="7172" width="9.28515625" style="52" customWidth="1"/>
    <col min="7173" max="7174" width="14.7109375" style="52" customWidth="1"/>
    <col min="7175" max="7176" width="8.85546875" style="52"/>
    <col min="7177" max="7177" width="10.42578125" style="52" bestFit="1" customWidth="1"/>
    <col min="7178" max="7424" width="8.85546875" style="52"/>
    <col min="7425" max="7425" width="7.7109375" style="52" customWidth="1"/>
    <col min="7426" max="7426" width="26.85546875" style="52" customWidth="1"/>
    <col min="7427" max="7427" width="14.7109375" style="52" customWidth="1"/>
    <col min="7428" max="7428" width="9.28515625" style="52" customWidth="1"/>
    <col min="7429" max="7430" width="14.7109375" style="52" customWidth="1"/>
    <col min="7431" max="7432" width="8.85546875" style="52"/>
    <col min="7433" max="7433" width="10.42578125" style="52" bestFit="1" customWidth="1"/>
    <col min="7434" max="7680" width="8.85546875" style="52"/>
    <col min="7681" max="7681" width="7.7109375" style="52" customWidth="1"/>
    <col min="7682" max="7682" width="26.85546875" style="52" customWidth="1"/>
    <col min="7683" max="7683" width="14.7109375" style="52" customWidth="1"/>
    <col min="7684" max="7684" width="9.28515625" style="52" customWidth="1"/>
    <col min="7685" max="7686" width="14.7109375" style="52" customWidth="1"/>
    <col min="7687" max="7688" width="8.85546875" style="52"/>
    <col min="7689" max="7689" width="10.42578125" style="52" bestFit="1" customWidth="1"/>
    <col min="7690" max="7936" width="8.85546875" style="52"/>
    <col min="7937" max="7937" width="7.7109375" style="52" customWidth="1"/>
    <col min="7938" max="7938" width="26.85546875" style="52" customWidth="1"/>
    <col min="7939" max="7939" width="14.7109375" style="52" customWidth="1"/>
    <col min="7940" max="7940" width="9.28515625" style="52" customWidth="1"/>
    <col min="7941" max="7942" width="14.7109375" style="52" customWidth="1"/>
    <col min="7943" max="7944" width="8.85546875" style="52"/>
    <col min="7945" max="7945" width="10.42578125" style="52" bestFit="1" customWidth="1"/>
    <col min="7946" max="8192" width="8.85546875" style="52"/>
    <col min="8193" max="8193" width="7.7109375" style="52" customWidth="1"/>
    <col min="8194" max="8194" width="26.85546875" style="52" customWidth="1"/>
    <col min="8195" max="8195" width="14.7109375" style="52" customWidth="1"/>
    <col min="8196" max="8196" width="9.28515625" style="52" customWidth="1"/>
    <col min="8197" max="8198" width="14.7109375" style="52" customWidth="1"/>
    <col min="8199" max="8200" width="8.85546875" style="52"/>
    <col min="8201" max="8201" width="10.42578125" style="52" bestFit="1" customWidth="1"/>
    <col min="8202" max="8448" width="8.85546875" style="52"/>
    <col min="8449" max="8449" width="7.7109375" style="52" customWidth="1"/>
    <col min="8450" max="8450" width="26.85546875" style="52" customWidth="1"/>
    <col min="8451" max="8451" width="14.7109375" style="52" customWidth="1"/>
    <col min="8452" max="8452" width="9.28515625" style="52" customWidth="1"/>
    <col min="8453" max="8454" width="14.7109375" style="52" customWidth="1"/>
    <col min="8455" max="8456" width="8.85546875" style="52"/>
    <col min="8457" max="8457" width="10.42578125" style="52" bestFit="1" customWidth="1"/>
    <col min="8458" max="8704" width="8.85546875" style="52"/>
    <col min="8705" max="8705" width="7.7109375" style="52" customWidth="1"/>
    <col min="8706" max="8706" width="26.85546875" style="52" customWidth="1"/>
    <col min="8707" max="8707" width="14.7109375" style="52" customWidth="1"/>
    <col min="8708" max="8708" width="9.28515625" style="52" customWidth="1"/>
    <col min="8709" max="8710" width="14.7109375" style="52" customWidth="1"/>
    <col min="8711" max="8712" width="8.85546875" style="52"/>
    <col min="8713" max="8713" width="10.42578125" style="52" bestFit="1" customWidth="1"/>
    <col min="8714" max="8960" width="8.85546875" style="52"/>
    <col min="8961" max="8961" width="7.7109375" style="52" customWidth="1"/>
    <col min="8962" max="8962" width="26.85546875" style="52" customWidth="1"/>
    <col min="8963" max="8963" width="14.7109375" style="52" customWidth="1"/>
    <col min="8964" max="8964" width="9.28515625" style="52" customWidth="1"/>
    <col min="8965" max="8966" width="14.7109375" style="52" customWidth="1"/>
    <col min="8967" max="8968" width="8.85546875" style="52"/>
    <col min="8969" max="8969" width="10.42578125" style="52" bestFit="1" customWidth="1"/>
    <col min="8970" max="9216" width="8.85546875" style="52"/>
    <col min="9217" max="9217" width="7.7109375" style="52" customWidth="1"/>
    <col min="9218" max="9218" width="26.85546875" style="52" customWidth="1"/>
    <col min="9219" max="9219" width="14.7109375" style="52" customWidth="1"/>
    <col min="9220" max="9220" width="9.28515625" style="52" customWidth="1"/>
    <col min="9221" max="9222" width="14.7109375" style="52" customWidth="1"/>
    <col min="9223" max="9224" width="8.85546875" style="52"/>
    <col min="9225" max="9225" width="10.42578125" style="52" bestFit="1" customWidth="1"/>
    <col min="9226" max="9472" width="8.85546875" style="52"/>
    <col min="9473" max="9473" width="7.7109375" style="52" customWidth="1"/>
    <col min="9474" max="9474" width="26.85546875" style="52" customWidth="1"/>
    <col min="9475" max="9475" width="14.7109375" style="52" customWidth="1"/>
    <col min="9476" max="9476" width="9.28515625" style="52" customWidth="1"/>
    <col min="9477" max="9478" width="14.7109375" style="52" customWidth="1"/>
    <col min="9479" max="9480" width="8.85546875" style="52"/>
    <col min="9481" max="9481" width="10.42578125" style="52" bestFit="1" customWidth="1"/>
    <col min="9482" max="9728" width="8.85546875" style="52"/>
    <col min="9729" max="9729" width="7.7109375" style="52" customWidth="1"/>
    <col min="9730" max="9730" width="26.85546875" style="52" customWidth="1"/>
    <col min="9731" max="9731" width="14.7109375" style="52" customWidth="1"/>
    <col min="9732" max="9732" width="9.28515625" style="52" customWidth="1"/>
    <col min="9733" max="9734" width="14.7109375" style="52" customWidth="1"/>
    <col min="9735" max="9736" width="8.85546875" style="52"/>
    <col min="9737" max="9737" width="10.42578125" style="52" bestFit="1" customWidth="1"/>
    <col min="9738" max="9984" width="8.85546875" style="52"/>
    <col min="9985" max="9985" width="7.7109375" style="52" customWidth="1"/>
    <col min="9986" max="9986" width="26.85546875" style="52" customWidth="1"/>
    <col min="9987" max="9987" width="14.7109375" style="52" customWidth="1"/>
    <col min="9988" max="9988" width="9.28515625" style="52" customWidth="1"/>
    <col min="9989" max="9990" width="14.7109375" style="52" customWidth="1"/>
    <col min="9991" max="9992" width="8.85546875" style="52"/>
    <col min="9993" max="9993" width="10.42578125" style="52" bestFit="1" customWidth="1"/>
    <col min="9994" max="10240" width="8.85546875" style="52"/>
    <col min="10241" max="10241" width="7.7109375" style="52" customWidth="1"/>
    <col min="10242" max="10242" width="26.85546875" style="52" customWidth="1"/>
    <col min="10243" max="10243" width="14.7109375" style="52" customWidth="1"/>
    <col min="10244" max="10244" width="9.28515625" style="52" customWidth="1"/>
    <col min="10245" max="10246" width="14.7109375" style="52" customWidth="1"/>
    <col min="10247" max="10248" width="8.85546875" style="52"/>
    <col min="10249" max="10249" width="10.42578125" style="52" bestFit="1" customWidth="1"/>
    <col min="10250" max="10496" width="8.85546875" style="52"/>
    <col min="10497" max="10497" width="7.7109375" style="52" customWidth="1"/>
    <col min="10498" max="10498" width="26.85546875" style="52" customWidth="1"/>
    <col min="10499" max="10499" width="14.7109375" style="52" customWidth="1"/>
    <col min="10500" max="10500" width="9.28515625" style="52" customWidth="1"/>
    <col min="10501" max="10502" width="14.7109375" style="52" customWidth="1"/>
    <col min="10503" max="10504" width="8.85546875" style="52"/>
    <col min="10505" max="10505" width="10.42578125" style="52" bestFit="1" customWidth="1"/>
    <col min="10506" max="10752" width="8.85546875" style="52"/>
    <col min="10753" max="10753" width="7.7109375" style="52" customWidth="1"/>
    <col min="10754" max="10754" width="26.85546875" style="52" customWidth="1"/>
    <col min="10755" max="10755" width="14.7109375" style="52" customWidth="1"/>
    <col min="10756" max="10756" width="9.28515625" style="52" customWidth="1"/>
    <col min="10757" max="10758" width="14.7109375" style="52" customWidth="1"/>
    <col min="10759" max="10760" width="8.85546875" style="52"/>
    <col min="10761" max="10761" width="10.42578125" style="52" bestFit="1" customWidth="1"/>
    <col min="10762" max="11008" width="8.85546875" style="52"/>
    <col min="11009" max="11009" width="7.7109375" style="52" customWidth="1"/>
    <col min="11010" max="11010" width="26.85546875" style="52" customWidth="1"/>
    <col min="11011" max="11011" width="14.7109375" style="52" customWidth="1"/>
    <col min="11012" max="11012" width="9.28515625" style="52" customWidth="1"/>
    <col min="11013" max="11014" width="14.7109375" style="52" customWidth="1"/>
    <col min="11015" max="11016" width="8.85546875" style="52"/>
    <col min="11017" max="11017" width="10.42578125" style="52" bestFit="1" customWidth="1"/>
    <col min="11018" max="11264" width="8.85546875" style="52"/>
    <col min="11265" max="11265" width="7.7109375" style="52" customWidth="1"/>
    <col min="11266" max="11266" width="26.85546875" style="52" customWidth="1"/>
    <col min="11267" max="11267" width="14.7109375" style="52" customWidth="1"/>
    <col min="11268" max="11268" width="9.28515625" style="52" customWidth="1"/>
    <col min="11269" max="11270" width="14.7109375" style="52" customWidth="1"/>
    <col min="11271" max="11272" width="8.85546875" style="52"/>
    <col min="11273" max="11273" width="10.42578125" style="52" bestFit="1" customWidth="1"/>
    <col min="11274" max="11520" width="8.85546875" style="52"/>
    <col min="11521" max="11521" width="7.7109375" style="52" customWidth="1"/>
    <col min="11522" max="11522" width="26.85546875" style="52" customWidth="1"/>
    <col min="11523" max="11523" width="14.7109375" style="52" customWidth="1"/>
    <col min="11524" max="11524" width="9.28515625" style="52" customWidth="1"/>
    <col min="11525" max="11526" width="14.7109375" style="52" customWidth="1"/>
    <col min="11527" max="11528" width="8.85546875" style="52"/>
    <col min="11529" max="11529" width="10.42578125" style="52" bestFit="1" customWidth="1"/>
    <col min="11530" max="11776" width="8.85546875" style="52"/>
    <col min="11777" max="11777" width="7.7109375" style="52" customWidth="1"/>
    <col min="11778" max="11778" width="26.85546875" style="52" customWidth="1"/>
    <col min="11779" max="11779" width="14.7109375" style="52" customWidth="1"/>
    <col min="11780" max="11780" width="9.28515625" style="52" customWidth="1"/>
    <col min="11781" max="11782" width="14.7109375" style="52" customWidth="1"/>
    <col min="11783" max="11784" width="8.85546875" style="52"/>
    <col min="11785" max="11785" width="10.42578125" style="52" bestFit="1" customWidth="1"/>
    <col min="11786" max="12032" width="8.85546875" style="52"/>
    <col min="12033" max="12033" width="7.7109375" style="52" customWidth="1"/>
    <col min="12034" max="12034" width="26.85546875" style="52" customWidth="1"/>
    <col min="12035" max="12035" width="14.7109375" style="52" customWidth="1"/>
    <col min="12036" max="12036" width="9.28515625" style="52" customWidth="1"/>
    <col min="12037" max="12038" width="14.7109375" style="52" customWidth="1"/>
    <col min="12039" max="12040" width="8.85546875" style="52"/>
    <col min="12041" max="12041" width="10.42578125" style="52" bestFit="1" customWidth="1"/>
    <col min="12042" max="12288" width="8.85546875" style="52"/>
    <col min="12289" max="12289" width="7.7109375" style="52" customWidth="1"/>
    <col min="12290" max="12290" width="26.85546875" style="52" customWidth="1"/>
    <col min="12291" max="12291" width="14.7109375" style="52" customWidth="1"/>
    <col min="12292" max="12292" width="9.28515625" style="52" customWidth="1"/>
    <col min="12293" max="12294" width="14.7109375" style="52" customWidth="1"/>
    <col min="12295" max="12296" width="8.85546875" style="52"/>
    <col min="12297" max="12297" width="10.42578125" style="52" bestFit="1" customWidth="1"/>
    <col min="12298" max="12544" width="8.85546875" style="52"/>
    <col min="12545" max="12545" width="7.7109375" style="52" customWidth="1"/>
    <col min="12546" max="12546" width="26.85546875" style="52" customWidth="1"/>
    <col min="12547" max="12547" width="14.7109375" style="52" customWidth="1"/>
    <col min="12548" max="12548" width="9.28515625" style="52" customWidth="1"/>
    <col min="12549" max="12550" width="14.7109375" style="52" customWidth="1"/>
    <col min="12551" max="12552" width="8.85546875" style="52"/>
    <col min="12553" max="12553" width="10.42578125" style="52" bestFit="1" customWidth="1"/>
    <col min="12554" max="12800" width="8.85546875" style="52"/>
    <col min="12801" max="12801" width="7.7109375" style="52" customWidth="1"/>
    <col min="12802" max="12802" width="26.85546875" style="52" customWidth="1"/>
    <col min="12803" max="12803" width="14.7109375" style="52" customWidth="1"/>
    <col min="12804" max="12804" width="9.28515625" style="52" customWidth="1"/>
    <col min="12805" max="12806" width="14.7109375" style="52" customWidth="1"/>
    <col min="12807" max="12808" width="8.85546875" style="52"/>
    <col min="12809" max="12809" width="10.42578125" style="52" bestFit="1" customWidth="1"/>
    <col min="12810" max="13056" width="8.85546875" style="52"/>
    <col min="13057" max="13057" width="7.7109375" style="52" customWidth="1"/>
    <col min="13058" max="13058" width="26.85546875" style="52" customWidth="1"/>
    <col min="13059" max="13059" width="14.7109375" style="52" customWidth="1"/>
    <col min="13060" max="13060" width="9.28515625" style="52" customWidth="1"/>
    <col min="13061" max="13062" width="14.7109375" style="52" customWidth="1"/>
    <col min="13063" max="13064" width="8.85546875" style="52"/>
    <col min="13065" max="13065" width="10.42578125" style="52" bestFit="1" customWidth="1"/>
    <col min="13066" max="13312" width="8.85546875" style="52"/>
    <col min="13313" max="13313" width="7.7109375" style="52" customWidth="1"/>
    <col min="13314" max="13314" width="26.85546875" style="52" customWidth="1"/>
    <col min="13315" max="13315" width="14.7109375" style="52" customWidth="1"/>
    <col min="13316" max="13316" width="9.28515625" style="52" customWidth="1"/>
    <col min="13317" max="13318" width="14.7109375" style="52" customWidth="1"/>
    <col min="13319" max="13320" width="8.85546875" style="52"/>
    <col min="13321" max="13321" width="10.42578125" style="52" bestFit="1" customWidth="1"/>
    <col min="13322" max="13568" width="8.85546875" style="52"/>
    <col min="13569" max="13569" width="7.7109375" style="52" customWidth="1"/>
    <col min="13570" max="13570" width="26.85546875" style="52" customWidth="1"/>
    <col min="13571" max="13571" width="14.7109375" style="52" customWidth="1"/>
    <col min="13572" max="13572" width="9.28515625" style="52" customWidth="1"/>
    <col min="13573" max="13574" width="14.7109375" style="52" customWidth="1"/>
    <col min="13575" max="13576" width="8.85546875" style="52"/>
    <col min="13577" max="13577" width="10.42578125" style="52" bestFit="1" customWidth="1"/>
    <col min="13578" max="13824" width="8.85546875" style="52"/>
    <col min="13825" max="13825" width="7.7109375" style="52" customWidth="1"/>
    <col min="13826" max="13826" width="26.85546875" style="52" customWidth="1"/>
    <col min="13827" max="13827" width="14.7109375" style="52" customWidth="1"/>
    <col min="13828" max="13828" width="9.28515625" style="52" customWidth="1"/>
    <col min="13829" max="13830" width="14.7109375" style="52" customWidth="1"/>
    <col min="13831" max="13832" width="8.85546875" style="52"/>
    <col min="13833" max="13833" width="10.42578125" style="52" bestFit="1" customWidth="1"/>
    <col min="13834" max="14080" width="8.85546875" style="52"/>
    <col min="14081" max="14081" width="7.7109375" style="52" customWidth="1"/>
    <col min="14082" max="14082" width="26.85546875" style="52" customWidth="1"/>
    <col min="14083" max="14083" width="14.7109375" style="52" customWidth="1"/>
    <col min="14084" max="14084" width="9.28515625" style="52" customWidth="1"/>
    <col min="14085" max="14086" width="14.7109375" style="52" customWidth="1"/>
    <col min="14087" max="14088" width="8.85546875" style="52"/>
    <col min="14089" max="14089" width="10.42578125" style="52" bestFit="1" customWidth="1"/>
    <col min="14090" max="14336" width="8.85546875" style="52"/>
    <col min="14337" max="14337" width="7.7109375" style="52" customWidth="1"/>
    <col min="14338" max="14338" width="26.85546875" style="52" customWidth="1"/>
    <col min="14339" max="14339" width="14.7109375" style="52" customWidth="1"/>
    <col min="14340" max="14340" width="9.28515625" style="52" customWidth="1"/>
    <col min="14341" max="14342" width="14.7109375" style="52" customWidth="1"/>
    <col min="14343" max="14344" width="8.85546875" style="52"/>
    <col min="14345" max="14345" width="10.42578125" style="52" bestFit="1" customWidth="1"/>
    <col min="14346" max="14592" width="8.85546875" style="52"/>
    <col min="14593" max="14593" width="7.7109375" style="52" customWidth="1"/>
    <col min="14594" max="14594" width="26.85546875" style="52" customWidth="1"/>
    <col min="14595" max="14595" width="14.7109375" style="52" customWidth="1"/>
    <col min="14596" max="14596" width="9.28515625" style="52" customWidth="1"/>
    <col min="14597" max="14598" width="14.7109375" style="52" customWidth="1"/>
    <col min="14599" max="14600" width="8.85546875" style="52"/>
    <col min="14601" max="14601" width="10.42578125" style="52" bestFit="1" customWidth="1"/>
    <col min="14602" max="14848" width="8.85546875" style="52"/>
    <col min="14849" max="14849" width="7.7109375" style="52" customWidth="1"/>
    <col min="14850" max="14850" width="26.85546875" style="52" customWidth="1"/>
    <col min="14851" max="14851" width="14.7109375" style="52" customWidth="1"/>
    <col min="14852" max="14852" width="9.28515625" style="52" customWidth="1"/>
    <col min="14853" max="14854" width="14.7109375" style="52" customWidth="1"/>
    <col min="14855" max="14856" width="8.85546875" style="52"/>
    <col min="14857" max="14857" width="10.42578125" style="52" bestFit="1" customWidth="1"/>
    <col min="14858" max="15104" width="8.85546875" style="52"/>
    <col min="15105" max="15105" width="7.7109375" style="52" customWidth="1"/>
    <col min="15106" max="15106" width="26.85546875" style="52" customWidth="1"/>
    <col min="15107" max="15107" width="14.7109375" style="52" customWidth="1"/>
    <col min="15108" max="15108" width="9.28515625" style="52" customWidth="1"/>
    <col min="15109" max="15110" width="14.7109375" style="52" customWidth="1"/>
    <col min="15111" max="15112" width="8.85546875" style="52"/>
    <col min="15113" max="15113" width="10.42578125" style="52" bestFit="1" customWidth="1"/>
    <col min="15114" max="15360" width="8.85546875" style="52"/>
    <col min="15361" max="15361" width="7.7109375" style="52" customWidth="1"/>
    <col min="15362" max="15362" width="26.85546875" style="52" customWidth="1"/>
    <col min="15363" max="15363" width="14.7109375" style="52" customWidth="1"/>
    <col min="15364" max="15364" width="9.28515625" style="52" customWidth="1"/>
    <col min="15365" max="15366" width="14.7109375" style="52" customWidth="1"/>
    <col min="15367" max="15368" width="8.85546875" style="52"/>
    <col min="15369" max="15369" width="10.42578125" style="52" bestFit="1" customWidth="1"/>
    <col min="15370" max="15616" width="8.85546875" style="52"/>
    <col min="15617" max="15617" width="7.7109375" style="52" customWidth="1"/>
    <col min="15618" max="15618" width="26.85546875" style="52" customWidth="1"/>
    <col min="15619" max="15619" width="14.7109375" style="52" customWidth="1"/>
    <col min="15620" max="15620" width="9.28515625" style="52" customWidth="1"/>
    <col min="15621" max="15622" width="14.7109375" style="52" customWidth="1"/>
    <col min="15623" max="15624" width="8.85546875" style="52"/>
    <col min="15625" max="15625" width="10.42578125" style="52" bestFit="1" customWidth="1"/>
    <col min="15626" max="15872" width="8.85546875" style="52"/>
    <col min="15873" max="15873" width="7.7109375" style="52" customWidth="1"/>
    <col min="15874" max="15874" width="26.85546875" style="52" customWidth="1"/>
    <col min="15875" max="15875" width="14.7109375" style="52" customWidth="1"/>
    <col min="15876" max="15876" width="9.28515625" style="52" customWidth="1"/>
    <col min="15877" max="15878" width="14.7109375" style="52" customWidth="1"/>
    <col min="15879" max="15880" width="8.85546875" style="52"/>
    <col min="15881" max="15881" width="10.42578125" style="52" bestFit="1" customWidth="1"/>
    <col min="15882" max="16128" width="8.85546875" style="52"/>
    <col min="16129" max="16129" width="7.7109375" style="52" customWidth="1"/>
    <col min="16130" max="16130" width="26.85546875" style="52" customWidth="1"/>
    <col min="16131" max="16131" width="14.7109375" style="52" customWidth="1"/>
    <col min="16132" max="16132" width="9.28515625" style="52" customWidth="1"/>
    <col min="16133" max="16134" width="14.7109375" style="52" customWidth="1"/>
    <col min="16135" max="16136" width="8.85546875" style="52"/>
    <col min="16137" max="16137" width="10.42578125" style="52" bestFit="1" customWidth="1"/>
    <col min="16138" max="16384" width="8.85546875" style="52"/>
  </cols>
  <sheetData>
    <row r="1" spans="1:9">
      <c r="F1" s="157" t="s">
        <v>24</v>
      </c>
    </row>
    <row r="2" spans="1:9">
      <c r="A2" s="235" t="s">
        <v>25</v>
      </c>
      <c r="B2" s="235"/>
      <c r="C2" s="235"/>
      <c r="D2" s="235"/>
      <c r="E2" s="235"/>
      <c r="F2" s="235"/>
    </row>
    <row r="3" spans="1:9" ht="19.5" thickBot="1">
      <c r="A3" s="57"/>
      <c r="B3" s="57" t="s">
        <v>26</v>
      </c>
      <c r="C3" s="158"/>
      <c r="D3" s="159" t="s">
        <v>17</v>
      </c>
      <c r="E3" s="158"/>
      <c r="F3" s="57"/>
    </row>
    <row r="4" spans="1:9" ht="19.5" thickTop="1">
      <c r="A4" s="160" t="s">
        <v>27</v>
      </c>
      <c r="B4" s="161"/>
      <c r="C4" s="160"/>
      <c r="D4" s="160"/>
      <c r="E4" s="160"/>
      <c r="F4" s="160"/>
    </row>
    <row r="5" spans="1:9">
      <c r="A5" s="55" t="s">
        <v>28</v>
      </c>
      <c r="B5" s="79" t="s">
        <v>13</v>
      </c>
      <c r="C5" s="55"/>
      <c r="D5" s="55"/>
      <c r="E5" s="55"/>
      <c r="F5" s="55"/>
    </row>
    <row r="6" spans="1:9">
      <c r="A6" s="232" t="s">
        <v>356</v>
      </c>
      <c r="B6" s="232"/>
      <c r="C6" s="232"/>
      <c r="D6" s="232"/>
      <c r="E6" s="232"/>
      <c r="F6" s="232"/>
    </row>
    <row r="7" spans="1:9">
      <c r="A7" s="55" t="s">
        <v>29</v>
      </c>
      <c r="B7" s="55"/>
      <c r="C7" s="236"/>
      <c r="D7" s="236"/>
      <c r="E7" s="236"/>
      <c r="F7" s="55"/>
    </row>
    <row r="8" spans="1:9">
      <c r="A8" s="232" t="s">
        <v>357</v>
      </c>
      <c r="B8" s="232"/>
      <c r="C8" s="232"/>
      <c r="D8" s="232"/>
      <c r="E8" s="232"/>
      <c r="F8" s="232"/>
    </row>
    <row r="9" spans="1:9">
      <c r="A9" s="232" t="s">
        <v>30</v>
      </c>
      <c r="B9" s="232"/>
      <c r="C9" s="232"/>
      <c r="D9" s="78" t="s">
        <v>2</v>
      </c>
      <c r="E9" s="56"/>
      <c r="F9" s="78" t="s">
        <v>31</v>
      </c>
    </row>
    <row r="10" spans="1:9">
      <c r="A10" s="232" t="s">
        <v>64</v>
      </c>
      <c r="B10" s="232"/>
      <c r="C10" s="113" t="s">
        <v>349</v>
      </c>
      <c r="D10" s="78" t="s">
        <v>32</v>
      </c>
      <c r="E10" s="113">
        <v>2566</v>
      </c>
      <c r="F10" s="55"/>
    </row>
    <row r="11" spans="1:9" ht="15" customHeight="1" thickBot="1">
      <c r="A11" s="80"/>
      <c r="B11" s="80"/>
      <c r="C11" s="80"/>
      <c r="D11" s="80"/>
      <c r="E11" s="80"/>
      <c r="F11" s="80"/>
    </row>
    <row r="12" spans="1:9" ht="19.5" thickTop="1">
      <c r="A12" s="58" t="s">
        <v>1</v>
      </c>
      <c r="B12" s="162" t="s">
        <v>0</v>
      </c>
      <c r="C12" s="162" t="s">
        <v>33</v>
      </c>
      <c r="D12" s="162" t="s">
        <v>34</v>
      </c>
      <c r="E12" s="162" t="s">
        <v>35</v>
      </c>
      <c r="F12" s="162" t="s">
        <v>5</v>
      </c>
    </row>
    <row r="13" spans="1:9" ht="19.5" thickBot="1">
      <c r="A13" s="59"/>
      <c r="B13" s="163"/>
      <c r="C13" s="163" t="s">
        <v>36</v>
      </c>
      <c r="D13" s="163"/>
      <c r="E13" s="163" t="s">
        <v>36</v>
      </c>
      <c r="F13" s="163"/>
    </row>
    <row r="14" spans="1:9" ht="20.100000000000001" customHeight="1" thickTop="1">
      <c r="A14" s="164">
        <v>1</v>
      </c>
      <c r="B14" s="60" t="s">
        <v>37</v>
      </c>
      <c r="C14" s="65">
        <f>'ปร4(ปรับปรุง)'!I26</f>
        <v>0</v>
      </c>
      <c r="D14" s="165"/>
      <c r="E14" s="65">
        <f>C14*D14</f>
        <v>0</v>
      </c>
      <c r="F14" s="62"/>
      <c r="I14" s="106"/>
    </row>
    <row r="15" spans="1:9" ht="20.100000000000001" customHeight="1">
      <c r="A15" s="166"/>
      <c r="B15" s="51" t="s">
        <v>38</v>
      </c>
      <c r="C15" s="60"/>
      <c r="D15" s="167"/>
      <c r="E15" s="125"/>
      <c r="F15" s="60"/>
    </row>
    <row r="16" spans="1:9" ht="20.100000000000001" customHeight="1">
      <c r="A16" s="166"/>
      <c r="B16" s="1" t="s">
        <v>39</v>
      </c>
      <c r="C16" s="168"/>
      <c r="D16" s="167"/>
      <c r="E16" s="65"/>
      <c r="F16" s="60"/>
    </row>
    <row r="17" spans="1:11" ht="20.100000000000001" customHeight="1">
      <c r="A17" s="166"/>
      <c r="B17" s="1" t="s">
        <v>40</v>
      </c>
      <c r="C17" s="169"/>
      <c r="D17" s="167"/>
      <c r="E17" s="65"/>
      <c r="F17" s="60"/>
    </row>
    <row r="18" spans="1:11" ht="20.100000000000001" customHeight="1">
      <c r="A18" s="166"/>
      <c r="B18" s="1" t="s">
        <v>373</v>
      </c>
      <c r="C18" s="51"/>
      <c r="D18" s="167"/>
      <c r="E18" s="65"/>
      <c r="F18" s="60"/>
    </row>
    <row r="19" spans="1:11" ht="20.100000000000001" customHeight="1">
      <c r="A19" s="166"/>
      <c r="B19" s="29" t="s">
        <v>41</v>
      </c>
      <c r="C19" s="170"/>
      <c r="D19" s="171"/>
      <c r="E19" s="65"/>
      <c r="F19" s="60"/>
    </row>
    <row r="20" spans="1:11">
      <c r="A20" s="172" t="s">
        <v>42</v>
      </c>
      <c r="B20" s="100" t="s">
        <v>43</v>
      </c>
      <c r="C20" s="100"/>
      <c r="D20" s="171"/>
      <c r="E20" s="139">
        <f>SUM(E14:E19)</f>
        <v>0</v>
      </c>
      <c r="F20" s="60"/>
    </row>
    <row r="21" spans="1:11">
      <c r="A21" s="166"/>
      <c r="B21" s="173" t="s">
        <v>44</v>
      </c>
      <c r="C21" s="60"/>
      <c r="D21" s="167"/>
      <c r="E21" s="139">
        <f>E20</f>
        <v>0</v>
      </c>
      <c r="F21" s="60"/>
      <c r="H21" s="174"/>
      <c r="I21" s="174"/>
      <c r="K21" s="174"/>
    </row>
    <row r="22" spans="1:11">
      <c r="A22" s="166"/>
      <c r="B22" s="86" t="s">
        <v>45</v>
      </c>
      <c r="C22" s="238" t="str">
        <f>"("&amp;BAHTTEXT(E21)&amp;")"</f>
        <v>(ศูนย์บาทถ้วน)</v>
      </c>
      <c r="D22" s="239"/>
      <c r="E22" s="239"/>
      <c r="F22" s="240"/>
    </row>
    <row r="23" spans="1:11">
      <c r="A23" s="60"/>
      <c r="B23" s="60" t="s">
        <v>46</v>
      </c>
      <c r="C23" s="175"/>
      <c r="D23" s="78" t="s">
        <v>8</v>
      </c>
      <c r="E23" s="55"/>
      <c r="F23" s="167"/>
    </row>
    <row r="24" spans="1:11">
      <c r="A24" s="60"/>
      <c r="B24" s="60" t="s">
        <v>47</v>
      </c>
      <c r="C24" s="175"/>
      <c r="D24" s="78" t="s">
        <v>48</v>
      </c>
      <c r="E24" s="55"/>
      <c r="F24" s="167"/>
    </row>
    <row r="25" spans="1:11" s="70" customFormat="1" ht="14.25">
      <c r="B25" s="241"/>
      <c r="C25" s="241"/>
      <c r="D25" s="241"/>
    </row>
    <row r="26" spans="1:11" s="177" customFormat="1" ht="14.25">
      <c r="A26" s="70"/>
      <c r="B26" s="70"/>
      <c r="C26" s="70"/>
      <c r="D26" s="70"/>
      <c r="E26" s="70"/>
      <c r="F26" s="70"/>
      <c r="G26" s="70"/>
      <c r="H26" s="70"/>
      <c r="I26" s="176"/>
      <c r="J26" s="70"/>
    </row>
    <row r="27" spans="1:11" s="70" customFormat="1" ht="14.25">
      <c r="B27" s="178"/>
      <c r="C27" s="179"/>
      <c r="D27" s="179"/>
      <c r="E27" s="179"/>
    </row>
    <row r="28" spans="1:11">
      <c r="A28" s="237" t="s">
        <v>459</v>
      </c>
      <c r="B28" s="237"/>
      <c r="C28" s="237"/>
      <c r="D28" s="237"/>
      <c r="E28" s="237"/>
      <c r="F28" s="237"/>
    </row>
    <row r="29" spans="1:11">
      <c r="A29" s="237" t="s">
        <v>460</v>
      </c>
      <c r="B29" s="237"/>
      <c r="C29" s="237"/>
      <c r="D29" s="237"/>
      <c r="E29" s="237"/>
      <c r="F29" s="237"/>
    </row>
    <row r="30" spans="1:11">
      <c r="A30" s="237" t="s">
        <v>461</v>
      </c>
      <c r="B30" s="237"/>
      <c r="C30" s="237"/>
      <c r="D30" s="237"/>
      <c r="E30" s="237"/>
      <c r="F30" s="237"/>
    </row>
    <row r="31" spans="1:11">
      <c r="A31" s="54"/>
      <c r="B31" s="54"/>
      <c r="C31" s="54"/>
      <c r="D31" s="54"/>
      <c r="E31" s="54"/>
      <c r="F31" s="54"/>
    </row>
    <row r="32" spans="1:11">
      <c r="A32" s="237"/>
      <c r="B32" s="237"/>
      <c r="C32" s="237"/>
      <c r="D32" s="237"/>
      <c r="E32" s="237"/>
      <c r="F32" s="237"/>
    </row>
    <row r="33" spans="1:6">
      <c r="A33" s="237"/>
      <c r="B33" s="237"/>
      <c r="C33" s="237"/>
      <c r="D33" s="237"/>
      <c r="E33" s="237"/>
      <c r="F33" s="237"/>
    </row>
    <row r="35" spans="1:6">
      <c r="A35" s="237"/>
      <c r="B35" s="237"/>
      <c r="C35" s="237"/>
      <c r="D35" s="237"/>
      <c r="E35" s="237"/>
      <c r="F35" s="237"/>
    </row>
    <row r="36" spans="1:6">
      <c r="A36" s="237"/>
      <c r="B36" s="237"/>
      <c r="C36" s="237"/>
      <c r="D36" s="237"/>
      <c r="E36" s="237"/>
      <c r="F36" s="237"/>
    </row>
  </sheetData>
  <mergeCells count="15">
    <mergeCell ref="A36:F36"/>
    <mergeCell ref="C22:F22"/>
    <mergeCell ref="B25:D25"/>
    <mergeCell ref="A2:F2"/>
    <mergeCell ref="A6:F6"/>
    <mergeCell ref="C7:E7"/>
    <mergeCell ref="A8:F8"/>
    <mergeCell ref="A9:C9"/>
    <mergeCell ref="A10:B10"/>
    <mergeCell ref="A35:F35"/>
    <mergeCell ref="A28:F28"/>
    <mergeCell ref="A29:F29"/>
    <mergeCell ref="A30:F30"/>
    <mergeCell ref="A32:F32"/>
    <mergeCell ref="A33:F33"/>
  </mergeCells>
  <pageMargins left="0.7" right="0.7" top="0.75" bottom="0.75" header="0.3" footer="0.3"/>
  <pageSetup paperSize="9" scale="9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0F88-BEF2-5947-AE0F-9F99EF53532C}">
  <sheetPr>
    <tabColor rgb="FF00B0F0"/>
    <pageSetUpPr fitToPage="1"/>
  </sheetPr>
  <dimension ref="A1:J30"/>
  <sheetViews>
    <sheetView view="pageBreakPreview" topLeftCell="A23" zoomScale="150" zoomScaleNormal="85" zoomScaleSheetLayoutView="150" workbookViewId="0">
      <selection activeCell="B31" sqref="B31"/>
    </sheetView>
  </sheetViews>
  <sheetFormatPr defaultColWidth="9" defaultRowHeight="18.75"/>
  <cols>
    <col min="1" max="1" width="6.85546875" style="72" customWidth="1"/>
    <col min="2" max="2" width="60.85546875" style="72" customWidth="1"/>
    <col min="3" max="4" width="6.85546875" style="72" customWidth="1"/>
    <col min="5" max="5" width="10.140625" style="72" bestFit="1" customWidth="1"/>
    <col min="6" max="6" width="11.28515625" style="72" bestFit="1" customWidth="1"/>
    <col min="7" max="7" width="10.42578125" style="72" bestFit="1" customWidth="1"/>
    <col min="8" max="8" width="8.85546875" style="72" bestFit="1" customWidth="1"/>
    <col min="9" max="9" width="13.85546875" style="72" bestFit="1" customWidth="1"/>
    <col min="10" max="10" width="10" style="52" customWidth="1"/>
    <col min="11" max="16384" width="9" style="72"/>
  </cols>
  <sheetData>
    <row r="1" spans="1:10">
      <c r="A1" s="52"/>
      <c r="B1" s="52"/>
      <c r="C1" s="52"/>
      <c r="D1" s="52"/>
      <c r="E1" s="52"/>
      <c r="F1" s="52"/>
      <c r="G1" s="52"/>
      <c r="H1" s="75" t="s">
        <v>9</v>
      </c>
      <c r="I1" s="245" t="s">
        <v>10</v>
      </c>
      <c r="J1" s="245"/>
    </row>
    <row r="2" spans="1:10">
      <c r="A2" s="77"/>
      <c r="B2" s="77" t="s">
        <v>11</v>
      </c>
      <c r="C2" s="231" t="s">
        <v>462</v>
      </c>
      <c r="D2" s="231"/>
      <c r="E2" s="231"/>
      <c r="F2" s="231"/>
      <c r="G2" s="231"/>
      <c r="H2" s="231"/>
      <c r="I2" s="231"/>
      <c r="J2" s="231"/>
    </row>
    <row r="3" spans="1:10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>
      <c r="A5" s="55"/>
      <c r="B5" s="55" t="s">
        <v>18</v>
      </c>
      <c r="C5" s="246"/>
      <c r="D5" s="246"/>
      <c r="E5" s="246"/>
      <c r="F5" s="55" t="s">
        <v>56</v>
      </c>
      <c r="G5" s="22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1</v>
      </c>
      <c r="B9" s="86" t="s">
        <v>336</v>
      </c>
      <c r="C9" s="60"/>
      <c r="D9" s="60"/>
      <c r="E9" s="115"/>
      <c r="F9" s="116"/>
      <c r="G9" s="115"/>
      <c r="H9" s="117"/>
      <c r="I9" s="118"/>
      <c r="J9" s="62"/>
    </row>
    <row r="10" spans="1:10">
      <c r="A10" s="50">
        <v>1.1000000000000001</v>
      </c>
      <c r="B10" s="86" t="s">
        <v>66</v>
      </c>
      <c r="C10" s="60"/>
      <c r="D10" s="119"/>
      <c r="E10" s="120"/>
      <c r="F10" s="121"/>
      <c r="G10" s="120"/>
      <c r="H10" s="122"/>
      <c r="I10" s="186">
        <f>'ปร4(ปรับปรุง)-1.1'!I67</f>
        <v>0</v>
      </c>
      <c r="J10" s="60"/>
    </row>
    <row r="11" spans="1:10">
      <c r="A11" s="50">
        <v>1.2</v>
      </c>
      <c r="B11" s="86" t="s">
        <v>67</v>
      </c>
      <c r="C11" s="60"/>
      <c r="D11" s="119"/>
      <c r="E11" s="123"/>
      <c r="F11" s="121"/>
      <c r="G11" s="120"/>
      <c r="H11" s="122"/>
      <c r="I11" s="118">
        <f>'ปร4(ปรับปรุง)-1.2'!I199</f>
        <v>0</v>
      </c>
      <c r="J11" s="60"/>
    </row>
    <row r="12" spans="1:10">
      <c r="A12" s="50">
        <v>1.3</v>
      </c>
      <c r="B12" s="86" t="s">
        <v>385</v>
      </c>
      <c r="C12" s="60"/>
      <c r="D12" s="119"/>
      <c r="E12" s="198"/>
      <c r="F12" s="197"/>
      <c r="G12" s="196"/>
      <c r="H12" s="122"/>
      <c r="I12" s="118">
        <f>'ปร4(ปรับปรุง)-1.3'!I22</f>
        <v>0</v>
      </c>
      <c r="J12" s="60"/>
    </row>
    <row r="13" spans="1:10">
      <c r="A13" s="50">
        <v>1.4</v>
      </c>
      <c r="B13" s="86" t="s">
        <v>447</v>
      </c>
      <c r="C13" s="60"/>
      <c r="D13" s="119"/>
      <c r="E13" s="198"/>
      <c r="F13" s="197"/>
      <c r="G13" s="196"/>
      <c r="H13" s="122"/>
      <c r="I13" s="118">
        <f>'ปร4(ปรับปรุง)-1.4'!I103</f>
        <v>0</v>
      </c>
      <c r="J13" s="60"/>
    </row>
    <row r="14" spans="1:10">
      <c r="A14" s="50">
        <v>1.5</v>
      </c>
      <c r="B14" s="124" t="s">
        <v>417</v>
      </c>
      <c r="C14" s="60"/>
      <c r="D14" s="60"/>
      <c r="E14" s="94"/>
      <c r="F14" s="195"/>
      <c r="G14" s="194"/>
      <c r="H14" s="117"/>
      <c r="I14" s="126">
        <f>'ปร4(ปรับปรุง)-1.5'!I20</f>
        <v>0</v>
      </c>
      <c r="J14" s="2"/>
    </row>
    <row r="15" spans="1:10">
      <c r="A15" s="50">
        <v>1.6</v>
      </c>
      <c r="B15" s="124" t="s">
        <v>418</v>
      </c>
      <c r="C15" s="60"/>
      <c r="D15" s="60"/>
      <c r="E15" s="94"/>
      <c r="F15" s="195"/>
      <c r="G15" s="194"/>
      <c r="H15" s="117"/>
      <c r="I15" s="126">
        <f>'ปร4(ปรับปรุง)-1.6'!I23</f>
        <v>0</v>
      </c>
      <c r="J15" s="2"/>
    </row>
    <row r="16" spans="1:10">
      <c r="A16" s="50">
        <v>1.7</v>
      </c>
      <c r="B16" s="124" t="s">
        <v>419</v>
      </c>
      <c r="C16" s="60"/>
      <c r="D16" s="60"/>
      <c r="E16" s="94"/>
      <c r="F16" s="195"/>
      <c r="G16" s="194"/>
      <c r="H16" s="117"/>
      <c r="I16" s="126">
        <f>'ปร4(ปรับปรุง)-1.7'!I22</f>
        <v>0</v>
      </c>
      <c r="J16" s="60"/>
    </row>
    <row r="17" spans="1:10">
      <c r="A17" s="50">
        <v>1.8</v>
      </c>
      <c r="B17" s="124" t="s">
        <v>420</v>
      </c>
      <c r="C17" s="60"/>
      <c r="D17" s="60"/>
      <c r="E17" s="94"/>
      <c r="F17" s="195"/>
      <c r="G17" s="194"/>
      <c r="H17" s="117"/>
      <c r="I17" s="126">
        <f>'ปร4(ปรับปรุง)-1.8'!I18</f>
        <v>0</v>
      </c>
      <c r="J17" s="60"/>
    </row>
    <row r="18" spans="1:10">
      <c r="A18" s="50">
        <v>1.9</v>
      </c>
      <c r="B18" s="124" t="s">
        <v>421</v>
      </c>
      <c r="C18" s="60"/>
      <c r="D18" s="51"/>
      <c r="E18" s="125"/>
      <c r="F18" s="116"/>
      <c r="G18" s="115"/>
      <c r="H18" s="117"/>
      <c r="I18" s="118">
        <f>'ปร4(ปรับปรุง)-1.9'!I103</f>
        <v>0</v>
      </c>
      <c r="J18" s="60"/>
    </row>
    <row r="19" spans="1:10">
      <c r="A19" s="101" t="s">
        <v>423</v>
      </c>
      <c r="B19" s="124" t="s">
        <v>216</v>
      </c>
      <c r="C19" s="60"/>
      <c r="D19" s="51"/>
      <c r="E19" s="125"/>
      <c r="F19" s="116"/>
      <c r="G19" s="115"/>
      <c r="H19" s="117"/>
      <c r="I19" s="118">
        <f>'ปร4(ปรับปรุง)-1.10'!I12</f>
        <v>0</v>
      </c>
      <c r="J19" s="60"/>
    </row>
    <row r="20" spans="1:10">
      <c r="A20" s="50"/>
      <c r="B20" s="124"/>
      <c r="C20" s="51"/>
      <c r="D20" s="51"/>
      <c r="E20" s="125"/>
      <c r="F20" s="65"/>
      <c r="G20" s="115"/>
      <c r="H20" s="117"/>
      <c r="I20" s="128"/>
      <c r="J20" s="60"/>
    </row>
    <row r="21" spans="1:10">
      <c r="A21" s="50"/>
      <c r="B21" s="124"/>
      <c r="C21" s="51"/>
      <c r="D21" s="51"/>
      <c r="E21" s="125"/>
      <c r="F21" s="65"/>
      <c r="G21" s="115"/>
      <c r="H21" s="117"/>
      <c r="I21" s="128"/>
      <c r="J21" s="60"/>
    </row>
    <row r="22" spans="1:10">
      <c r="A22" s="50"/>
      <c r="B22" s="124"/>
      <c r="C22" s="51"/>
      <c r="D22" s="51"/>
      <c r="E22" s="125"/>
      <c r="F22" s="65"/>
      <c r="G22" s="115"/>
      <c r="H22" s="117"/>
      <c r="I22" s="128"/>
      <c r="J22" s="60"/>
    </row>
    <row r="23" spans="1:10">
      <c r="A23" s="50"/>
      <c r="B23" s="124"/>
      <c r="C23" s="51"/>
      <c r="D23" s="51"/>
      <c r="E23" s="125"/>
      <c r="F23" s="65"/>
      <c r="G23" s="115"/>
      <c r="H23" s="117"/>
      <c r="I23" s="128"/>
      <c r="J23" s="60"/>
    </row>
    <row r="24" spans="1:10">
      <c r="A24" s="50"/>
      <c r="B24" s="124"/>
      <c r="C24" s="51"/>
      <c r="D24" s="51"/>
      <c r="E24" s="125"/>
      <c r="F24" s="65"/>
      <c r="G24" s="115"/>
      <c r="H24" s="117"/>
      <c r="I24" s="128"/>
      <c r="J24" s="60"/>
    </row>
    <row r="25" spans="1:10">
      <c r="A25" s="50"/>
      <c r="B25" s="124"/>
      <c r="C25" s="51"/>
      <c r="D25" s="51"/>
      <c r="E25" s="125"/>
      <c r="F25" s="65"/>
      <c r="G25" s="115"/>
      <c r="H25" s="117"/>
      <c r="I25" s="128"/>
      <c r="J25" s="60"/>
    </row>
    <row r="26" spans="1:10">
      <c r="A26" s="51"/>
      <c r="B26" s="50" t="s">
        <v>337</v>
      </c>
      <c r="C26" s="51"/>
      <c r="D26" s="51"/>
      <c r="E26" s="125"/>
      <c r="F26" s="65"/>
      <c r="G26" s="115"/>
      <c r="H26" s="117"/>
      <c r="I26" s="128">
        <f>SUM(I10:I19)</f>
        <v>0</v>
      </c>
      <c r="J26" s="60"/>
    </row>
    <row r="27" spans="1:10">
      <c r="A27" s="70"/>
      <c r="B27" s="71"/>
      <c r="C27" s="71"/>
      <c r="D27" s="71"/>
      <c r="E27" s="52"/>
      <c r="F27" s="52"/>
      <c r="G27" s="52"/>
      <c r="H27" s="52"/>
      <c r="I27" s="106"/>
    </row>
    <row r="28" spans="1:10">
      <c r="A28" s="70"/>
      <c r="B28" s="71"/>
      <c r="C28" s="71"/>
      <c r="D28" s="71"/>
      <c r="E28" s="52"/>
      <c r="F28" s="52"/>
      <c r="G28" s="52"/>
      <c r="H28" s="52"/>
      <c r="I28" s="106"/>
    </row>
    <row r="29" spans="1:10">
      <c r="A29" s="70"/>
      <c r="B29" s="52"/>
      <c r="C29" s="52"/>
      <c r="D29" s="52"/>
      <c r="E29" s="52"/>
      <c r="F29" s="52"/>
      <c r="G29" s="52"/>
      <c r="H29" s="52"/>
      <c r="I29" s="52"/>
    </row>
    <row r="30" spans="1:10">
      <c r="A30" s="70"/>
      <c r="B30" s="52"/>
      <c r="C30" s="52"/>
      <c r="D30" s="52"/>
      <c r="E30" s="52"/>
      <c r="F30" s="52"/>
      <c r="G30" s="52"/>
      <c r="H30" s="52"/>
      <c r="I30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F6CDA-DF48-284E-A0D5-FF41CA242503}">
  <sheetPr>
    <tabColor rgb="FFFFFF00"/>
    <pageSetUpPr fitToPage="1"/>
  </sheetPr>
  <dimension ref="A1:J87"/>
  <sheetViews>
    <sheetView topLeftCell="A81" zoomScaleNormal="100" zoomScaleSheetLayoutView="144" workbookViewId="0">
      <selection activeCell="J93" sqref="J93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5" width="9.85546875" style="76" customWidth="1"/>
    <col min="6" max="6" width="11" style="76" bestFit="1" customWidth="1"/>
    <col min="7" max="8" width="9.85546875" style="76" customWidth="1"/>
    <col min="9" max="9" width="12.85546875" style="76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23</v>
      </c>
      <c r="J1" s="245"/>
    </row>
    <row r="2" spans="1:10" ht="18.75">
      <c r="A2" s="77"/>
      <c r="B2" s="77" t="s">
        <v>11</v>
      </c>
      <c r="C2" s="231" t="s">
        <v>462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22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8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1.1000000000000001</v>
      </c>
      <c r="B9" s="86" t="s">
        <v>66</v>
      </c>
      <c r="C9" s="50"/>
      <c r="D9" s="87"/>
      <c r="E9" s="88"/>
      <c r="F9" s="88"/>
      <c r="G9" s="88"/>
      <c r="H9" s="88"/>
      <c r="I9" s="88"/>
      <c r="J9" s="60"/>
    </row>
    <row r="10" spans="1:10" ht="18.75">
      <c r="A10" s="89" t="s">
        <v>301</v>
      </c>
      <c r="B10" s="90" t="s">
        <v>136</v>
      </c>
      <c r="C10" s="91"/>
      <c r="D10" s="92"/>
      <c r="E10" s="63"/>
      <c r="F10" s="63"/>
      <c r="G10" s="93"/>
      <c r="H10" s="63"/>
      <c r="I10" s="88"/>
      <c r="J10" s="60"/>
    </row>
    <row r="11" spans="1:10" ht="18.75">
      <c r="A11" s="32" t="s">
        <v>273</v>
      </c>
      <c r="B11" s="5" t="s">
        <v>228</v>
      </c>
      <c r="C11" s="3"/>
      <c r="D11" s="18" t="s">
        <v>271</v>
      </c>
      <c r="E11" s="94"/>
      <c r="F11" s="94">
        <f>C11*E11</f>
        <v>0</v>
      </c>
      <c r="G11" s="95"/>
      <c r="H11" s="94">
        <f>C11*G11</f>
        <v>0</v>
      </c>
      <c r="I11" s="94">
        <f>F11+H11</f>
        <v>0</v>
      </c>
      <c r="J11" s="60"/>
    </row>
    <row r="12" spans="1:10" ht="18.75">
      <c r="A12" s="32" t="s">
        <v>274</v>
      </c>
      <c r="B12" s="5" t="s">
        <v>296</v>
      </c>
      <c r="C12" s="3"/>
      <c r="D12" s="18" t="s">
        <v>70</v>
      </c>
      <c r="E12" s="94"/>
      <c r="F12" s="94">
        <f>C12*E12</f>
        <v>0</v>
      </c>
      <c r="G12" s="95"/>
      <c r="H12" s="94">
        <f t="shared" ref="H12:H15" si="0">C12*G12</f>
        <v>0</v>
      </c>
      <c r="I12" s="94">
        <f t="shared" ref="I12:I16" si="1">F12+H12</f>
        <v>0</v>
      </c>
      <c r="J12" s="60"/>
    </row>
    <row r="13" spans="1:10" ht="18.75">
      <c r="A13" s="32" t="s">
        <v>275</v>
      </c>
      <c r="B13" s="5" t="s">
        <v>296</v>
      </c>
      <c r="C13" s="3"/>
      <c r="D13" s="18" t="s">
        <v>70</v>
      </c>
      <c r="E13" s="94"/>
      <c r="F13" s="94">
        <f t="shared" ref="F13:F15" si="2">C13*E13</f>
        <v>0</v>
      </c>
      <c r="G13" s="95"/>
      <c r="H13" s="94">
        <f t="shared" si="0"/>
        <v>0</v>
      </c>
      <c r="I13" s="94">
        <f t="shared" si="1"/>
        <v>0</v>
      </c>
      <c r="J13" s="60"/>
    </row>
    <row r="14" spans="1:10" ht="18.75">
      <c r="A14" s="96" t="s">
        <v>275</v>
      </c>
      <c r="B14" s="5" t="s">
        <v>71</v>
      </c>
      <c r="C14" s="3"/>
      <c r="D14" s="18" t="s">
        <v>70</v>
      </c>
      <c r="E14" s="94"/>
      <c r="F14" s="94">
        <f t="shared" si="2"/>
        <v>0</v>
      </c>
      <c r="G14" s="95"/>
      <c r="H14" s="94">
        <f t="shared" si="0"/>
        <v>0</v>
      </c>
      <c r="I14" s="94">
        <f t="shared" si="1"/>
        <v>0</v>
      </c>
      <c r="J14" s="60"/>
    </row>
    <row r="15" spans="1:10" ht="18.75">
      <c r="A15" s="97" t="s">
        <v>276</v>
      </c>
      <c r="B15" s="8" t="s">
        <v>297</v>
      </c>
      <c r="C15" s="3"/>
      <c r="D15" s="38" t="s">
        <v>70</v>
      </c>
      <c r="E15" s="98"/>
      <c r="F15" s="98">
        <f t="shared" si="2"/>
        <v>0</v>
      </c>
      <c r="G15" s="99"/>
      <c r="H15" s="98">
        <f t="shared" si="0"/>
        <v>0</v>
      </c>
      <c r="I15" s="94">
        <f t="shared" si="1"/>
        <v>0</v>
      </c>
      <c r="J15" s="100"/>
    </row>
    <row r="16" spans="1:10" ht="18.75">
      <c r="A16" s="32" t="s">
        <v>277</v>
      </c>
      <c r="B16" s="5" t="s">
        <v>298</v>
      </c>
      <c r="C16" s="3"/>
      <c r="D16" s="18" t="s">
        <v>70</v>
      </c>
      <c r="E16" s="94"/>
      <c r="F16" s="94">
        <f>C16*E16</f>
        <v>0</v>
      </c>
      <c r="G16" s="95"/>
      <c r="H16" s="94">
        <f>C16*G16</f>
        <v>0</v>
      </c>
      <c r="I16" s="94">
        <f t="shared" si="1"/>
        <v>0</v>
      </c>
      <c r="J16" s="60"/>
    </row>
    <row r="17" spans="1:10" ht="18.75">
      <c r="A17" s="32"/>
      <c r="B17" s="101" t="s">
        <v>262</v>
      </c>
      <c r="C17" s="91"/>
      <c r="D17" s="51"/>
      <c r="E17" s="94"/>
      <c r="F17" s="94"/>
      <c r="G17" s="94"/>
      <c r="H17" s="94"/>
      <c r="I17" s="102">
        <f>SUM(I11:I16)</f>
        <v>0</v>
      </c>
      <c r="J17" s="60"/>
    </row>
    <row r="18" spans="1:10" ht="18.75">
      <c r="A18" s="32"/>
      <c r="B18" s="101"/>
      <c r="C18" s="91"/>
      <c r="D18" s="51"/>
      <c r="E18" s="94"/>
      <c r="F18" s="94"/>
      <c r="G18" s="94"/>
      <c r="H18" s="94"/>
      <c r="I18" s="102"/>
      <c r="J18" s="60"/>
    </row>
    <row r="19" spans="1:10" ht="18.75">
      <c r="A19" s="103" t="s">
        <v>302</v>
      </c>
      <c r="B19" s="40" t="s">
        <v>72</v>
      </c>
      <c r="C19" s="40"/>
      <c r="D19" s="41"/>
      <c r="E19" s="42"/>
      <c r="F19" s="61"/>
      <c r="G19" s="104"/>
      <c r="H19" s="61"/>
      <c r="I19" s="61"/>
      <c r="J19" s="62"/>
    </row>
    <row r="20" spans="1:10" ht="18.75">
      <c r="A20" s="32" t="s">
        <v>278</v>
      </c>
      <c r="B20" s="5" t="s">
        <v>431</v>
      </c>
      <c r="C20" s="3"/>
      <c r="D20" s="18" t="s">
        <v>73</v>
      </c>
      <c r="E20" s="20"/>
      <c r="F20" s="94">
        <f>C20*E20</f>
        <v>0</v>
      </c>
      <c r="G20" s="95"/>
      <c r="H20" s="94">
        <f>C20*G20</f>
        <v>0</v>
      </c>
      <c r="I20" s="94">
        <f>F20+H20</f>
        <v>0</v>
      </c>
      <c r="J20" s="60"/>
    </row>
    <row r="21" spans="1:10" ht="18.75">
      <c r="A21" s="32" t="s">
        <v>279</v>
      </c>
      <c r="B21" s="5" t="s">
        <v>229</v>
      </c>
      <c r="C21" s="3"/>
      <c r="D21" s="18" t="s">
        <v>73</v>
      </c>
      <c r="E21" s="20"/>
      <c r="F21" s="94">
        <f>C21*E21</f>
        <v>0</v>
      </c>
      <c r="G21" s="95"/>
      <c r="H21" s="94">
        <f>C21*G21</f>
        <v>0</v>
      </c>
      <c r="I21" s="94">
        <f t="shared" ref="I21:I24" si="3">F21+H21</f>
        <v>0</v>
      </c>
      <c r="J21" s="60"/>
    </row>
    <row r="22" spans="1:10" ht="18.75">
      <c r="A22" s="32" t="s">
        <v>280</v>
      </c>
      <c r="B22" s="5" t="s">
        <v>432</v>
      </c>
      <c r="C22" s="3"/>
      <c r="D22" s="18" t="s">
        <v>73</v>
      </c>
      <c r="E22" s="20"/>
      <c r="F22" s="94">
        <f>C22*E22</f>
        <v>0</v>
      </c>
      <c r="G22" s="95"/>
      <c r="H22" s="94">
        <f>C22*G22</f>
        <v>0</v>
      </c>
      <c r="I22" s="94">
        <f t="shared" si="3"/>
        <v>0</v>
      </c>
      <c r="J22" s="60"/>
    </row>
    <row r="23" spans="1:10" ht="18.75">
      <c r="A23" s="32" t="s">
        <v>281</v>
      </c>
      <c r="B23" s="5" t="s">
        <v>433</v>
      </c>
      <c r="C23" s="3"/>
      <c r="D23" s="18" t="s">
        <v>73</v>
      </c>
      <c r="E23" s="20"/>
      <c r="F23" s="94">
        <f>C23*E23</f>
        <v>0</v>
      </c>
      <c r="G23" s="95"/>
      <c r="H23" s="94">
        <f>C23*G23</f>
        <v>0</v>
      </c>
      <c r="I23" s="94">
        <f t="shared" si="3"/>
        <v>0</v>
      </c>
      <c r="J23" s="60"/>
    </row>
    <row r="24" spans="1:10" ht="18.75">
      <c r="A24" s="105" t="s">
        <v>282</v>
      </c>
      <c r="B24" s="5" t="s">
        <v>434</v>
      </c>
      <c r="C24" s="13"/>
      <c r="D24" s="38" t="s">
        <v>73</v>
      </c>
      <c r="E24" s="98"/>
      <c r="F24" s="98">
        <f>C24*E24</f>
        <v>0</v>
      </c>
      <c r="G24" s="99"/>
      <c r="H24" s="98">
        <f>C24*G24</f>
        <v>0</v>
      </c>
      <c r="I24" s="94">
        <f t="shared" si="3"/>
        <v>0</v>
      </c>
      <c r="J24" s="60"/>
    </row>
    <row r="25" spans="1:10" ht="18.75">
      <c r="A25" s="32"/>
      <c r="B25" s="101" t="s">
        <v>263</v>
      </c>
      <c r="C25" s="91"/>
      <c r="D25" s="51"/>
      <c r="E25" s="94"/>
      <c r="F25" s="94"/>
      <c r="G25" s="94"/>
      <c r="H25" s="94"/>
      <c r="I25" s="102">
        <f>SUM(I20:I24)</f>
        <v>0</v>
      </c>
      <c r="J25" s="60"/>
    </row>
    <row r="26" spans="1:10" ht="18.75">
      <c r="A26" s="70"/>
      <c r="B26" s="71"/>
      <c r="C26" s="71"/>
      <c r="D26" s="71"/>
      <c r="E26" s="52"/>
      <c r="F26" s="52"/>
      <c r="G26" s="52"/>
      <c r="H26" s="52"/>
      <c r="I26" s="106"/>
      <c r="J26" s="52"/>
    </row>
    <row r="27" spans="1:10" ht="18.75">
      <c r="A27" s="70"/>
      <c r="B27" s="71"/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/>
      <c r="B28" s="52"/>
      <c r="C28" s="52"/>
      <c r="D28" s="52"/>
      <c r="E28" s="52"/>
      <c r="F28" s="52"/>
      <c r="G28" s="52"/>
      <c r="H28" s="52"/>
      <c r="I28" s="52"/>
      <c r="J28" s="52"/>
    </row>
    <row r="29" spans="1:10" ht="18.75">
      <c r="A29" s="70"/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8.75">
      <c r="A30" s="52"/>
      <c r="B30" s="52"/>
      <c r="C30" s="52"/>
      <c r="D30" s="52"/>
      <c r="E30" s="52"/>
      <c r="F30" s="52"/>
      <c r="G30" s="52"/>
      <c r="H30" s="75" t="s">
        <v>9</v>
      </c>
      <c r="I30" s="245" t="s">
        <v>55</v>
      </c>
      <c r="J30" s="245"/>
    </row>
    <row r="31" spans="1:10" ht="18.75">
      <c r="A31" s="77"/>
      <c r="B31" s="77" t="s">
        <v>11</v>
      </c>
      <c r="C31" s="231" t="s">
        <v>462</v>
      </c>
      <c r="D31" s="231"/>
      <c r="E31" s="231"/>
      <c r="F31" s="231"/>
      <c r="G31" s="231"/>
      <c r="H31" s="231"/>
      <c r="I31" s="231"/>
      <c r="J31" s="231"/>
    </row>
    <row r="32" spans="1:10" ht="18.75">
      <c r="A32" s="55"/>
      <c r="B32" s="55" t="s">
        <v>12</v>
      </c>
      <c r="C32" s="246" t="s">
        <v>463</v>
      </c>
      <c r="D32" s="246"/>
      <c r="E32" s="246"/>
      <c r="F32" s="246"/>
      <c r="G32" s="246"/>
      <c r="H32" s="246"/>
      <c r="I32" s="246"/>
      <c r="J32" s="246"/>
    </row>
    <row r="33" spans="1:10" ht="18.75">
      <c r="A33" s="55"/>
      <c r="B33" s="55" t="s">
        <v>14</v>
      </c>
      <c r="C33" s="55" t="s">
        <v>15</v>
      </c>
      <c r="D33" s="56"/>
      <c r="E33" s="113"/>
      <c r="F33" s="78" t="s">
        <v>16</v>
      </c>
      <c r="G33" s="56"/>
      <c r="H33" s="55"/>
      <c r="I33" s="78" t="s">
        <v>17</v>
      </c>
      <c r="J33" s="56"/>
    </row>
    <row r="34" spans="1:10" ht="18.75">
      <c r="A34" s="55"/>
      <c r="B34" s="55" t="s">
        <v>18</v>
      </c>
      <c r="C34" s="246"/>
      <c r="D34" s="246"/>
      <c r="E34" s="246"/>
      <c r="F34" s="55" t="s">
        <v>56</v>
      </c>
      <c r="G34" s="228" t="s">
        <v>349</v>
      </c>
      <c r="H34" s="79"/>
      <c r="I34" s="232" t="s">
        <v>374</v>
      </c>
      <c r="J34" s="232"/>
    </row>
    <row r="35" spans="1:10" ht="19.5" thickBot="1">
      <c r="A35" s="80"/>
      <c r="B35" s="80"/>
      <c r="C35" s="80"/>
      <c r="D35" s="80"/>
      <c r="E35" s="80"/>
      <c r="F35" s="80"/>
      <c r="G35" s="80"/>
      <c r="H35" s="80"/>
      <c r="I35" s="80"/>
      <c r="J35" s="80"/>
    </row>
    <row r="36" spans="1:10" ht="19.5" thickTop="1">
      <c r="A36" s="81" t="s">
        <v>1</v>
      </c>
      <c r="B36" s="82" t="s">
        <v>0</v>
      </c>
      <c r="C36" s="82" t="s">
        <v>2</v>
      </c>
      <c r="D36" s="82" t="s">
        <v>3</v>
      </c>
      <c r="E36" s="242" t="s">
        <v>19</v>
      </c>
      <c r="F36" s="243"/>
      <c r="G36" s="243" t="s">
        <v>4</v>
      </c>
      <c r="H36" s="244"/>
      <c r="I36" s="82" t="s">
        <v>20</v>
      </c>
      <c r="J36" s="82" t="s">
        <v>5</v>
      </c>
    </row>
    <row r="37" spans="1:10" ht="19.5" thickBot="1">
      <c r="A37" s="83"/>
      <c r="B37" s="59"/>
      <c r="C37" s="59"/>
      <c r="D37" s="59"/>
      <c r="E37" s="84" t="s">
        <v>6</v>
      </c>
      <c r="F37" s="84" t="s">
        <v>7</v>
      </c>
      <c r="G37" s="84" t="s">
        <v>6</v>
      </c>
      <c r="H37" s="85" t="s">
        <v>7</v>
      </c>
      <c r="I37" s="59"/>
      <c r="J37" s="59"/>
    </row>
    <row r="38" spans="1:10" ht="19.5" thickTop="1">
      <c r="A38" s="50" t="s">
        <v>303</v>
      </c>
      <c r="B38" s="25" t="s">
        <v>75</v>
      </c>
      <c r="C38" s="25"/>
      <c r="D38" s="7"/>
      <c r="E38" s="63"/>
      <c r="F38" s="63"/>
      <c r="G38" s="93"/>
      <c r="H38" s="63"/>
      <c r="I38" s="63"/>
      <c r="J38" s="60"/>
    </row>
    <row r="39" spans="1:10" ht="18.75">
      <c r="A39" s="89"/>
      <c r="B39" s="9" t="s">
        <v>295</v>
      </c>
      <c r="C39" s="7"/>
      <c r="D39" s="7" t="s">
        <v>70</v>
      </c>
      <c r="E39" s="94"/>
      <c r="F39" s="94">
        <f>C39*E39</f>
        <v>0</v>
      </c>
      <c r="G39" s="95"/>
      <c r="H39" s="94">
        <f>C39*G39</f>
        <v>0</v>
      </c>
      <c r="I39" s="94">
        <f>F39+H39</f>
        <v>0</v>
      </c>
      <c r="J39" s="60"/>
    </row>
    <row r="40" spans="1:10" ht="18.75">
      <c r="A40" s="89"/>
      <c r="B40" s="9" t="s">
        <v>230</v>
      </c>
      <c r="C40" s="7"/>
      <c r="D40" s="3" t="s">
        <v>271</v>
      </c>
      <c r="E40" s="94"/>
      <c r="F40" s="94">
        <f>C40*E40</f>
        <v>0</v>
      </c>
      <c r="G40" s="95"/>
      <c r="H40" s="94">
        <f>C40*G40</f>
        <v>0</v>
      </c>
      <c r="I40" s="94">
        <f>F40+H40</f>
        <v>0</v>
      </c>
      <c r="J40" s="60"/>
    </row>
    <row r="41" spans="1:10" ht="18.75">
      <c r="A41" s="32"/>
      <c r="B41" s="101" t="s">
        <v>265</v>
      </c>
      <c r="C41" s="91"/>
      <c r="D41" s="51"/>
      <c r="E41" s="94"/>
      <c r="F41" s="94"/>
      <c r="G41" s="94"/>
      <c r="H41" s="94"/>
      <c r="I41" s="102">
        <f>SUM(I39:I40)</f>
        <v>0</v>
      </c>
      <c r="J41" s="60"/>
    </row>
    <row r="42" spans="1:10" ht="18.75">
      <c r="A42" s="32"/>
      <c r="B42" s="101"/>
      <c r="C42" s="91"/>
      <c r="D42" s="51"/>
      <c r="E42" s="94"/>
      <c r="F42" s="94"/>
      <c r="G42" s="94"/>
      <c r="H42" s="94"/>
      <c r="I42" s="102"/>
      <c r="J42" s="60"/>
    </row>
    <row r="43" spans="1:10" ht="18.75">
      <c r="A43" s="50" t="s">
        <v>304</v>
      </c>
      <c r="B43" s="25" t="s">
        <v>283</v>
      </c>
      <c r="C43" s="25"/>
      <c r="D43" s="7"/>
      <c r="E43" s="63"/>
      <c r="F43" s="63"/>
      <c r="G43" s="93"/>
      <c r="H43" s="63"/>
      <c r="I43" s="63"/>
      <c r="J43" s="60"/>
    </row>
    <row r="44" spans="1:10" ht="18.75">
      <c r="A44" s="32" t="s">
        <v>285</v>
      </c>
      <c r="B44" s="9" t="s">
        <v>376</v>
      </c>
      <c r="C44" s="3"/>
      <c r="D44" s="3" t="s">
        <v>271</v>
      </c>
      <c r="E44" s="247" t="s">
        <v>286</v>
      </c>
      <c r="F44" s="248"/>
      <c r="G44" s="95"/>
      <c r="H44" s="94">
        <f>C44*G44</f>
        <v>0</v>
      </c>
      <c r="I44" s="94">
        <f>F44+H44</f>
        <v>0</v>
      </c>
      <c r="J44" s="60"/>
    </row>
    <row r="45" spans="1:10" ht="18.75">
      <c r="A45" s="89"/>
      <c r="B45" s="101" t="s">
        <v>284</v>
      </c>
      <c r="C45" s="7"/>
      <c r="D45" s="7"/>
      <c r="E45" s="94"/>
      <c r="F45" s="94"/>
      <c r="G45" s="95"/>
      <c r="H45" s="94"/>
      <c r="I45" s="102">
        <f>SUM(I44)</f>
        <v>0</v>
      </c>
      <c r="J45" s="60"/>
    </row>
    <row r="46" spans="1:10" ht="18.75">
      <c r="A46" s="89"/>
      <c r="B46" s="9"/>
      <c r="C46" s="7"/>
      <c r="D46" s="7"/>
      <c r="E46" s="94"/>
      <c r="F46" s="94"/>
      <c r="G46" s="95"/>
      <c r="H46" s="94"/>
      <c r="I46" s="94"/>
      <c r="J46" s="60"/>
    </row>
    <row r="47" spans="1:10" ht="18.75">
      <c r="A47" s="50" t="s">
        <v>305</v>
      </c>
      <c r="B47" s="25" t="s">
        <v>76</v>
      </c>
      <c r="C47" s="46"/>
      <c r="D47" s="46"/>
      <c r="E47" s="94"/>
      <c r="F47" s="94"/>
      <c r="G47" s="95"/>
      <c r="H47" s="94"/>
      <c r="I47" s="94"/>
      <c r="J47" s="60"/>
    </row>
    <row r="48" spans="1:10" ht="18.75">
      <c r="A48" s="89"/>
      <c r="B48" s="22" t="s">
        <v>293</v>
      </c>
      <c r="C48" s="23"/>
      <c r="D48" s="23" t="s">
        <v>70</v>
      </c>
      <c r="E48" s="107"/>
      <c r="F48" s="107">
        <f>C48*E48</f>
        <v>0</v>
      </c>
      <c r="G48" s="108"/>
      <c r="H48" s="94">
        <f>C48*G48</f>
        <v>0</v>
      </c>
      <c r="I48" s="94">
        <f>F48+H48</f>
        <v>0</v>
      </c>
      <c r="J48" s="60"/>
    </row>
    <row r="49" spans="1:10" ht="18.75">
      <c r="A49" s="89"/>
      <c r="B49" s="5" t="s">
        <v>436</v>
      </c>
      <c r="C49" s="3"/>
      <c r="D49" s="3" t="s">
        <v>73</v>
      </c>
      <c r="E49" s="94"/>
      <c r="F49" s="94">
        <f>C49*E49</f>
        <v>0</v>
      </c>
      <c r="G49" s="95"/>
      <c r="H49" s="94">
        <f>C49*G49</f>
        <v>0</v>
      </c>
      <c r="I49" s="94">
        <f t="shared" ref="I49:I52" si="4">F49+H49</f>
        <v>0</v>
      </c>
      <c r="J49" s="60"/>
    </row>
    <row r="50" spans="1:10" ht="18.75">
      <c r="A50" s="32"/>
      <c r="B50" s="8" t="s">
        <v>294</v>
      </c>
      <c r="C50" s="3"/>
      <c r="D50" s="3" t="s">
        <v>70</v>
      </c>
      <c r="E50" s="94"/>
      <c r="F50" s="94">
        <f>C50*E50</f>
        <v>0</v>
      </c>
      <c r="G50" s="95"/>
      <c r="H50" s="94">
        <f>C50*G50</f>
        <v>0</v>
      </c>
      <c r="I50" s="94">
        <f t="shared" si="4"/>
        <v>0</v>
      </c>
      <c r="J50" s="60"/>
    </row>
    <row r="51" spans="1:10" ht="18.75">
      <c r="A51" s="50"/>
      <c r="B51" s="9" t="s">
        <v>231</v>
      </c>
      <c r="C51" s="6"/>
      <c r="D51" s="7" t="s">
        <v>73</v>
      </c>
      <c r="E51" s="94"/>
      <c r="F51" s="94">
        <f t="shared" ref="F51:F52" si="5">C51*E51</f>
        <v>0</v>
      </c>
      <c r="G51" s="95"/>
      <c r="H51" s="94">
        <f t="shared" ref="H51:H52" si="6">C51*G51</f>
        <v>0</v>
      </c>
      <c r="I51" s="94">
        <f t="shared" si="4"/>
        <v>0</v>
      </c>
      <c r="J51" s="60"/>
    </row>
    <row r="52" spans="1:10" ht="18.75">
      <c r="A52" s="109"/>
      <c r="B52" s="5" t="s">
        <v>77</v>
      </c>
      <c r="C52" s="6"/>
      <c r="D52" s="7" t="s">
        <v>73</v>
      </c>
      <c r="E52" s="94"/>
      <c r="F52" s="94">
        <f t="shared" si="5"/>
        <v>0</v>
      </c>
      <c r="G52" s="225"/>
      <c r="H52" s="216">
        <f t="shared" si="6"/>
        <v>0</v>
      </c>
      <c r="I52" s="94">
        <f t="shared" si="4"/>
        <v>0</v>
      </c>
      <c r="J52" s="60"/>
    </row>
    <row r="53" spans="1:10" ht="18.75">
      <c r="A53" s="212"/>
      <c r="B53" s="213" t="s">
        <v>124</v>
      </c>
      <c r="C53" s="214"/>
      <c r="D53" s="215" t="s">
        <v>271</v>
      </c>
      <c r="E53" s="216"/>
      <c r="F53" s="216">
        <f t="shared" ref="F53" si="7">C53*E53</f>
        <v>0</v>
      </c>
      <c r="G53" s="225"/>
      <c r="H53" s="216">
        <f t="shared" ref="H53" si="8">C53*G53</f>
        <v>0</v>
      </c>
      <c r="I53" s="216">
        <f>F53+H53</f>
        <v>0</v>
      </c>
      <c r="J53" s="60"/>
    </row>
    <row r="54" spans="1:10" ht="18.75">
      <c r="A54" s="217"/>
      <c r="B54" s="218" t="s">
        <v>264</v>
      </c>
      <c r="C54" s="219"/>
      <c r="D54" s="220"/>
      <c r="E54" s="221"/>
      <c r="F54" s="222"/>
      <c r="G54" s="223"/>
      <c r="H54" s="222"/>
      <c r="I54" s="224">
        <f>SUM(I48:I53)</f>
        <v>0</v>
      </c>
      <c r="J54" s="60"/>
    </row>
    <row r="55" spans="1:10" ht="18.75">
      <c r="A55" s="70" t="s">
        <v>21</v>
      </c>
      <c r="B55" s="71" t="s">
        <v>22</v>
      </c>
      <c r="C55" s="71"/>
      <c r="D55" s="71"/>
      <c r="E55" s="52"/>
      <c r="F55" s="52"/>
      <c r="G55" s="52"/>
      <c r="H55" s="52"/>
      <c r="I55" s="106"/>
      <c r="J55" s="52"/>
    </row>
    <row r="56" spans="1:10" ht="18.75">
      <c r="A56" s="70" t="s">
        <v>74</v>
      </c>
      <c r="B56" s="71"/>
      <c r="C56" s="71"/>
      <c r="D56" s="71"/>
      <c r="E56" s="52"/>
      <c r="F56" s="52"/>
      <c r="G56" s="52"/>
      <c r="H56" s="52"/>
      <c r="I56" s="106"/>
      <c r="J56" s="52"/>
    </row>
    <row r="57" spans="1:10" ht="18.75">
      <c r="A57" s="70" t="s">
        <v>57</v>
      </c>
      <c r="B57" s="52"/>
      <c r="C57" s="52"/>
      <c r="D57" s="52"/>
      <c r="E57" s="52"/>
      <c r="F57" s="52"/>
      <c r="G57" s="52"/>
      <c r="H57" s="52"/>
      <c r="I57" s="52"/>
      <c r="J57" s="52"/>
    </row>
    <row r="58" spans="1:10" ht="18.75">
      <c r="A58" s="70"/>
      <c r="B58" s="52"/>
      <c r="C58" s="52"/>
      <c r="D58" s="52"/>
      <c r="E58" s="52"/>
      <c r="F58" s="52"/>
      <c r="G58" s="52"/>
      <c r="H58" s="52"/>
      <c r="I58" s="52"/>
      <c r="J58" s="52"/>
    </row>
    <row r="59" spans="1:10" ht="18.75">
      <c r="A59" s="52"/>
      <c r="B59" s="52"/>
      <c r="C59" s="52"/>
      <c r="D59" s="52"/>
      <c r="E59" s="52"/>
      <c r="F59" s="52"/>
      <c r="G59" s="52"/>
      <c r="H59" s="75" t="s">
        <v>9</v>
      </c>
      <c r="I59" s="245" t="s">
        <v>58</v>
      </c>
      <c r="J59" s="245"/>
    </row>
    <row r="60" spans="1:10" ht="18.75">
      <c r="A60" s="77"/>
      <c r="B60" s="77" t="s">
        <v>11</v>
      </c>
      <c r="C60" s="231" t="s">
        <v>65</v>
      </c>
      <c r="D60" s="231"/>
      <c r="E60" s="231"/>
      <c r="F60" s="231"/>
      <c r="G60" s="231"/>
      <c r="H60" s="231"/>
      <c r="I60" s="231"/>
      <c r="J60" s="231"/>
    </row>
    <row r="61" spans="1:10" ht="18.75">
      <c r="A61" s="55"/>
      <c r="B61" s="55" t="s">
        <v>12</v>
      </c>
      <c r="C61" s="246" t="s">
        <v>13</v>
      </c>
      <c r="D61" s="246"/>
      <c r="E61" s="246"/>
      <c r="F61" s="246"/>
      <c r="G61" s="246"/>
      <c r="H61" s="246"/>
      <c r="I61" s="246"/>
      <c r="J61" s="246"/>
    </row>
    <row r="62" spans="1:10" ht="18.75">
      <c r="A62" s="55"/>
      <c r="B62" s="55" t="s">
        <v>14</v>
      </c>
      <c r="C62" s="55" t="s">
        <v>15</v>
      </c>
      <c r="D62" s="56"/>
      <c r="E62" s="113"/>
      <c r="F62" s="78" t="s">
        <v>16</v>
      </c>
      <c r="G62" s="56"/>
      <c r="H62" s="55"/>
      <c r="I62" s="78" t="s">
        <v>17</v>
      </c>
      <c r="J62" s="56"/>
    </row>
    <row r="63" spans="1:10" ht="18.75">
      <c r="A63" s="55"/>
      <c r="B63" s="55" t="s">
        <v>18</v>
      </c>
      <c r="C63" s="246"/>
      <c r="D63" s="246"/>
      <c r="E63" s="246"/>
      <c r="F63" s="55" t="s">
        <v>56</v>
      </c>
      <c r="G63" s="228" t="s">
        <v>349</v>
      </c>
      <c r="H63" s="79"/>
      <c r="I63" s="232" t="s">
        <v>374</v>
      </c>
      <c r="J63" s="232"/>
    </row>
    <row r="64" spans="1:10" ht="19.5" thickBot="1">
      <c r="A64" s="80"/>
      <c r="B64" s="80"/>
      <c r="C64" s="80"/>
      <c r="D64" s="80"/>
      <c r="E64" s="80"/>
      <c r="F64" s="80"/>
      <c r="G64" s="80"/>
      <c r="H64" s="80"/>
      <c r="I64" s="80"/>
      <c r="J64" s="80"/>
    </row>
    <row r="65" spans="1:10" ht="19.5" thickTop="1">
      <c r="A65" s="81" t="s">
        <v>1</v>
      </c>
      <c r="B65" s="82" t="s">
        <v>0</v>
      </c>
      <c r="C65" s="82" t="s">
        <v>2</v>
      </c>
      <c r="D65" s="82" t="s">
        <v>3</v>
      </c>
      <c r="E65" s="249" t="s">
        <v>19</v>
      </c>
      <c r="F65" s="250"/>
      <c r="G65" s="249" t="s">
        <v>4</v>
      </c>
      <c r="H65" s="250"/>
      <c r="I65" s="82" t="s">
        <v>20</v>
      </c>
      <c r="J65" s="82" t="s">
        <v>5</v>
      </c>
    </row>
    <row r="66" spans="1:10" ht="19.5" thickBot="1">
      <c r="A66" s="83"/>
      <c r="B66" s="59"/>
      <c r="C66" s="59"/>
      <c r="D66" s="59"/>
      <c r="E66" s="84" t="s">
        <v>6</v>
      </c>
      <c r="F66" s="84" t="s">
        <v>7</v>
      </c>
      <c r="G66" s="84" t="s">
        <v>6</v>
      </c>
      <c r="H66" s="85" t="s">
        <v>7</v>
      </c>
      <c r="I66" s="59"/>
      <c r="J66" s="59"/>
    </row>
    <row r="67" spans="1:10" ht="19.5" thickTop="1">
      <c r="A67" s="89"/>
      <c r="B67" s="35" t="s">
        <v>78</v>
      </c>
      <c r="C67" s="25"/>
      <c r="D67" s="7"/>
      <c r="E67" s="19"/>
      <c r="F67" s="63"/>
      <c r="G67" s="93"/>
      <c r="H67" s="63"/>
      <c r="I67" s="102">
        <f>I17+I25+I41+I45+I54</f>
        <v>0</v>
      </c>
      <c r="J67" s="60"/>
    </row>
    <row r="68" spans="1:10" ht="18.75">
      <c r="A68" s="32"/>
      <c r="B68" s="35"/>
      <c r="C68" s="25"/>
      <c r="D68" s="7"/>
      <c r="E68" s="19"/>
      <c r="F68" s="63"/>
      <c r="G68" s="93"/>
      <c r="H68" s="63"/>
      <c r="I68" s="88"/>
      <c r="J68" s="60"/>
    </row>
    <row r="69" spans="1:10" ht="18.75">
      <c r="A69" s="32"/>
      <c r="B69" s="35"/>
      <c r="C69" s="25"/>
      <c r="D69" s="7"/>
      <c r="E69" s="19"/>
      <c r="F69" s="63"/>
      <c r="G69" s="93"/>
      <c r="H69" s="63"/>
      <c r="I69" s="88"/>
      <c r="J69" s="60"/>
    </row>
    <row r="70" spans="1:10" ht="18.75">
      <c r="A70" s="32"/>
      <c r="B70" s="35"/>
      <c r="C70" s="25"/>
      <c r="D70" s="7"/>
      <c r="E70" s="19"/>
      <c r="F70" s="63"/>
      <c r="G70" s="93"/>
      <c r="H70" s="63"/>
      <c r="I70" s="88"/>
      <c r="J70" s="60"/>
    </row>
    <row r="71" spans="1:10" ht="18.75">
      <c r="A71" s="32"/>
      <c r="B71" s="35"/>
      <c r="C71" s="25"/>
      <c r="D71" s="7"/>
      <c r="E71" s="19"/>
      <c r="F71" s="63"/>
      <c r="G71" s="93"/>
      <c r="H71" s="63"/>
      <c r="I71" s="88"/>
      <c r="J71" s="60"/>
    </row>
    <row r="72" spans="1:10" ht="18.75">
      <c r="A72" s="32"/>
      <c r="B72" s="35"/>
      <c r="C72" s="25"/>
      <c r="D72" s="7"/>
      <c r="E72" s="19"/>
      <c r="F72" s="63"/>
      <c r="G72" s="93"/>
      <c r="H72" s="63"/>
      <c r="I72" s="88"/>
      <c r="J72" s="60"/>
    </row>
    <row r="73" spans="1:10" ht="18.75">
      <c r="A73" s="32"/>
      <c r="B73" s="35"/>
      <c r="C73" s="25"/>
      <c r="D73" s="7"/>
      <c r="E73" s="19"/>
      <c r="F73" s="63"/>
      <c r="G73" s="93"/>
      <c r="H73" s="63"/>
      <c r="I73" s="88"/>
      <c r="J73" s="60"/>
    </row>
    <row r="74" spans="1:10" ht="18.75">
      <c r="A74" s="32"/>
      <c r="B74" s="35"/>
      <c r="C74" s="25"/>
      <c r="D74" s="7"/>
      <c r="E74" s="19"/>
      <c r="F74" s="63"/>
      <c r="G74" s="93"/>
      <c r="H74" s="63"/>
      <c r="I74" s="88"/>
      <c r="J74" s="60"/>
    </row>
    <row r="75" spans="1:10" ht="18.75">
      <c r="A75" s="32"/>
      <c r="B75" s="35"/>
      <c r="C75" s="25"/>
      <c r="D75" s="7"/>
      <c r="E75" s="19"/>
      <c r="F75" s="63"/>
      <c r="G75" s="93"/>
      <c r="H75" s="63"/>
      <c r="I75" s="88"/>
      <c r="J75" s="60"/>
    </row>
    <row r="76" spans="1:10" ht="18.75">
      <c r="A76" s="32"/>
      <c r="B76" s="35"/>
      <c r="C76" s="25"/>
      <c r="D76" s="7"/>
      <c r="E76" s="19"/>
      <c r="F76" s="63"/>
      <c r="G76" s="93"/>
      <c r="H76" s="63"/>
      <c r="I76" s="88"/>
      <c r="J76" s="60"/>
    </row>
    <row r="77" spans="1:10" ht="18.75">
      <c r="A77" s="32"/>
      <c r="B77" s="35"/>
      <c r="C77" s="25"/>
      <c r="D77" s="7"/>
      <c r="E77" s="19"/>
      <c r="F77" s="63"/>
      <c r="G77" s="93"/>
      <c r="H77" s="63"/>
      <c r="I77" s="88"/>
      <c r="J77" s="60"/>
    </row>
    <row r="78" spans="1:10" ht="18.75">
      <c r="A78" s="32"/>
      <c r="B78" s="35"/>
      <c r="C78" s="25"/>
      <c r="D78" s="7"/>
      <c r="E78" s="19"/>
      <c r="F78" s="63"/>
      <c r="G78" s="93"/>
      <c r="H78" s="63"/>
      <c r="I78" s="88"/>
      <c r="J78" s="60"/>
    </row>
    <row r="79" spans="1:10" ht="18.75">
      <c r="A79" s="32"/>
      <c r="B79" s="35"/>
      <c r="C79" s="25"/>
      <c r="D79" s="7"/>
      <c r="E79" s="19"/>
      <c r="F79" s="63"/>
      <c r="G79" s="93"/>
      <c r="H79" s="63"/>
      <c r="I79" s="88"/>
      <c r="J79" s="60"/>
    </row>
    <row r="80" spans="1:10" ht="18.75">
      <c r="A80" s="32"/>
      <c r="B80" s="35"/>
      <c r="C80" s="25"/>
      <c r="D80" s="7"/>
      <c r="E80" s="19"/>
      <c r="F80" s="63"/>
      <c r="G80" s="93"/>
      <c r="H80" s="63"/>
      <c r="I80" s="88"/>
      <c r="J80" s="60"/>
    </row>
    <row r="81" spans="1:10" ht="18.75">
      <c r="A81" s="32"/>
      <c r="B81" s="35"/>
      <c r="C81" s="25"/>
      <c r="D81" s="7"/>
      <c r="E81" s="19"/>
      <c r="F81" s="63"/>
      <c r="G81" s="93"/>
      <c r="H81" s="63"/>
      <c r="I81" s="88"/>
      <c r="J81" s="60"/>
    </row>
    <row r="82" spans="1:10" ht="18.75">
      <c r="A82" s="32"/>
      <c r="B82" s="35"/>
      <c r="C82" s="25"/>
      <c r="D82" s="7"/>
      <c r="E82" s="19"/>
      <c r="F82" s="63"/>
      <c r="G82" s="93"/>
      <c r="H82" s="63"/>
      <c r="I82" s="88"/>
      <c r="J82" s="60"/>
    </row>
    <row r="83" spans="1:10" ht="18.75">
      <c r="A83" s="32"/>
      <c r="B83" s="35"/>
      <c r="C83" s="25"/>
      <c r="D83" s="7"/>
      <c r="E83" s="19"/>
      <c r="F83" s="63"/>
      <c r="G83" s="93"/>
      <c r="H83" s="63"/>
      <c r="I83" s="88"/>
      <c r="J83" s="60"/>
    </row>
    <row r="84" spans="1:10" ht="18.75">
      <c r="A84" s="70"/>
      <c r="B84" s="71"/>
      <c r="C84" s="71"/>
      <c r="D84" s="71"/>
      <c r="E84" s="52"/>
      <c r="F84" s="52"/>
      <c r="G84" s="52"/>
      <c r="H84" s="52"/>
      <c r="I84" s="106"/>
      <c r="J84" s="52"/>
    </row>
    <row r="85" spans="1:10" ht="18.75">
      <c r="A85" s="70"/>
      <c r="B85" s="71"/>
      <c r="C85" s="71"/>
      <c r="D85" s="71"/>
      <c r="E85" s="52"/>
      <c r="F85" s="52"/>
      <c r="G85" s="52"/>
      <c r="H85" s="52"/>
      <c r="I85" s="106"/>
      <c r="J85" s="52"/>
    </row>
    <row r="86" spans="1:10" ht="18.75">
      <c r="A86" s="70"/>
      <c r="B86" s="52"/>
      <c r="C86" s="52"/>
      <c r="D86" s="52"/>
      <c r="E86" s="52"/>
      <c r="F86" s="52"/>
      <c r="G86" s="52"/>
      <c r="H86" s="52"/>
      <c r="I86" s="52"/>
      <c r="J86" s="52"/>
    </row>
    <row r="87" spans="1:10" ht="18.75">
      <c r="A87" s="70"/>
      <c r="B87" s="52"/>
      <c r="C87" s="52"/>
      <c r="D87" s="52"/>
      <c r="E87" s="52"/>
      <c r="F87" s="52"/>
      <c r="G87" s="52"/>
      <c r="H87" s="52"/>
      <c r="I87" s="52"/>
      <c r="J87" s="52"/>
    </row>
  </sheetData>
  <mergeCells count="22">
    <mergeCell ref="E65:F65"/>
    <mergeCell ref="G65:H65"/>
    <mergeCell ref="I63:J63"/>
    <mergeCell ref="C63:E63"/>
    <mergeCell ref="I59:J59"/>
    <mergeCell ref="C60:J60"/>
    <mergeCell ref="C61:J61"/>
    <mergeCell ref="I1:J1"/>
    <mergeCell ref="C2:J2"/>
    <mergeCell ref="C3:J3"/>
    <mergeCell ref="C5:E5"/>
    <mergeCell ref="I5:J5"/>
    <mergeCell ref="E7:F7"/>
    <mergeCell ref="G7:H7"/>
    <mergeCell ref="I30:J30"/>
    <mergeCell ref="C31:J31"/>
    <mergeCell ref="C32:J32"/>
    <mergeCell ref="E44:F44"/>
    <mergeCell ref="C34:E34"/>
    <mergeCell ref="I34:J34"/>
    <mergeCell ref="E36:F36"/>
    <mergeCell ref="G36:H36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CE96-C070-9F4E-B175-AEFCBAE31B60}">
  <sheetPr>
    <tabColor rgb="FFFFFF00"/>
    <pageSetUpPr fitToPage="1"/>
  </sheetPr>
  <dimension ref="A1:J203"/>
  <sheetViews>
    <sheetView view="pageBreakPreview" topLeftCell="A169" zoomScale="144" zoomScaleNormal="142" zoomScaleSheetLayoutView="144" workbookViewId="0">
      <selection activeCell="F202" sqref="F202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8" width="9.85546875" style="76" customWidth="1"/>
    <col min="9" max="9" width="12.85546875" style="76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59</v>
      </c>
      <c r="J1" s="245"/>
    </row>
    <row r="2" spans="1:10" ht="18.75">
      <c r="A2" s="77"/>
      <c r="B2" s="77" t="s">
        <v>11</v>
      </c>
      <c r="C2" s="231" t="s">
        <v>462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22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1.2</v>
      </c>
      <c r="B9" s="86" t="s">
        <v>67</v>
      </c>
      <c r="C9" s="50"/>
      <c r="D9" s="87"/>
      <c r="E9" s="88"/>
      <c r="F9" s="88"/>
      <c r="G9" s="88"/>
      <c r="H9" s="88"/>
      <c r="I9" s="88"/>
      <c r="J9" s="60"/>
    </row>
    <row r="10" spans="1:10" ht="18.75">
      <c r="A10" s="89" t="s">
        <v>306</v>
      </c>
      <c r="B10" s="129" t="s">
        <v>79</v>
      </c>
      <c r="C10" s="91"/>
      <c r="D10" s="92"/>
      <c r="E10" s="63"/>
      <c r="F10" s="63"/>
      <c r="G10" s="93"/>
      <c r="H10" s="63"/>
      <c r="I10" s="88"/>
      <c r="J10" s="60"/>
    </row>
    <row r="11" spans="1:10" ht="18.75">
      <c r="A11" s="89"/>
      <c r="B11" s="185" t="s">
        <v>359</v>
      </c>
      <c r="C11" s="91"/>
      <c r="D11" s="142"/>
      <c r="E11" s="63"/>
      <c r="F11" s="130"/>
      <c r="G11" s="93"/>
      <c r="H11" s="63"/>
      <c r="I11" s="88"/>
      <c r="J11" s="60"/>
    </row>
    <row r="12" spans="1:10" ht="18.75">
      <c r="A12" s="89"/>
      <c r="B12" s="185" t="s">
        <v>360</v>
      </c>
      <c r="C12" s="183"/>
      <c r="D12" s="142" t="s">
        <v>73</v>
      </c>
      <c r="E12" s="63"/>
      <c r="F12" s="94">
        <f>C12*E12</f>
        <v>0</v>
      </c>
      <c r="G12" s="93"/>
      <c r="H12" s="94">
        <f>C12*G12</f>
        <v>0</v>
      </c>
      <c r="I12" s="94">
        <f>F12+H12</f>
        <v>0</v>
      </c>
      <c r="J12" s="60"/>
    </row>
    <row r="13" spans="1:10" ht="18.75">
      <c r="A13" s="89"/>
      <c r="B13" s="185" t="s">
        <v>361</v>
      </c>
      <c r="C13" s="183"/>
      <c r="D13" s="142" t="s">
        <v>73</v>
      </c>
      <c r="E13" s="63"/>
      <c r="F13" s="94">
        <f>C13*E13</f>
        <v>0</v>
      </c>
      <c r="G13" s="93"/>
      <c r="H13" s="94">
        <f>C13*G13</f>
        <v>0</v>
      </c>
      <c r="I13" s="94">
        <f>F13+H13</f>
        <v>0</v>
      </c>
      <c r="J13" s="60"/>
    </row>
    <row r="14" spans="1:10" ht="18.75">
      <c r="A14" s="89"/>
      <c r="B14" s="129"/>
      <c r="C14" s="91"/>
      <c r="D14" s="142"/>
      <c r="E14" s="63"/>
      <c r="F14" s="94"/>
      <c r="G14" s="93"/>
      <c r="H14" s="63"/>
      <c r="I14" s="88"/>
      <c r="J14" s="60"/>
    </row>
    <row r="15" spans="1:10" ht="18.75">
      <c r="A15" s="50" t="s">
        <v>307</v>
      </c>
      <c r="B15" s="40" t="s">
        <v>80</v>
      </c>
      <c r="C15" s="40"/>
      <c r="D15" s="23"/>
      <c r="E15" s="23"/>
      <c r="F15" s="130"/>
      <c r="G15" s="93"/>
      <c r="H15" s="63"/>
      <c r="I15" s="63"/>
      <c r="J15" s="60"/>
    </row>
    <row r="16" spans="1:10" ht="18.75">
      <c r="A16" s="32"/>
      <c r="B16" s="5" t="s">
        <v>103</v>
      </c>
      <c r="C16" s="3"/>
      <c r="D16" s="3" t="s">
        <v>73</v>
      </c>
      <c r="E16" s="20"/>
      <c r="F16" s="94">
        <f t="shared" ref="F16:F21" si="0">C16*E16</f>
        <v>0</v>
      </c>
      <c r="G16" s="95"/>
      <c r="H16" s="94">
        <f t="shared" ref="H16:H21" si="1">C16*G16</f>
        <v>0</v>
      </c>
      <c r="I16" s="94">
        <f>F16+H16</f>
        <v>0</v>
      </c>
      <c r="J16" s="60"/>
    </row>
    <row r="17" spans="1:10" ht="18.75">
      <c r="A17" s="32"/>
      <c r="B17" s="5" t="s">
        <v>104</v>
      </c>
      <c r="C17" s="3"/>
      <c r="D17" s="3" t="s">
        <v>73</v>
      </c>
      <c r="E17" s="20"/>
      <c r="F17" s="94">
        <f t="shared" si="0"/>
        <v>0</v>
      </c>
      <c r="G17" s="95"/>
      <c r="H17" s="94">
        <f t="shared" si="1"/>
        <v>0</v>
      </c>
      <c r="I17" s="94">
        <f t="shared" ref="I17:I21" si="2">F17+H17</f>
        <v>0</v>
      </c>
      <c r="J17" s="60"/>
    </row>
    <row r="18" spans="1:10" ht="18.75">
      <c r="A18" s="32"/>
      <c r="B18" s="5" t="s">
        <v>362</v>
      </c>
      <c r="C18" s="3"/>
      <c r="D18" s="3" t="s">
        <v>73</v>
      </c>
      <c r="E18" s="20"/>
      <c r="F18" s="94">
        <f t="shared" si="0"/>
        <v>0</v>
      </c>
      <c r="G18" s="95"/>
      <c r="H18" s="94">
        <f t="shared" si="1"/>
        <v>0</v>
      </c>
      <c r="I18" s="94">
        <f t="shared" si="2"/>
        <v>0</v>
      </c>
      <c r="J18" s="60"/>
    </row>
    <row r="19" spans="1:10" ht="18.75">
      <c r="A19" s="32"/>
      <c r="B19" s="5" t="s">
        <v>105</v>
      </c>
      <c r="C19" s="3"/>
      <c r="D19" s="3" t="s">
        <v>73</v>
      </c>
      <c r="E19" s="20"/>
      <c r="F19" s="94">
        <f t="shared" si="0"/>
        <v>0</v>
      </c>
      <c r="G19" s="95"/>
      <c r="H19" s="94">
        <f t="shared" si="1"/>
        <v>0</v>
      </c>
      <c r="I19" s="94">
        <f t="shared" si="2"/>
        <v>0</v>
      </c>
      <c r="J19" s="60"/>
    </row>
    <row r="20" spans="1:10" ht="18.75">
      <c r="A20" s="131"/>
      <c r="B20" s="8" t="s">
        <v>106</v>
      </c>
      <c r="C20" s="13"/>
      <c r="D20" s="13" t="s">
        <v>73</v>
      </c>
      <c r="E20" s="21"/>
      <c r="F20" s="98">
        <f t="shared" si="0"/>
        <v>0</v>
      </c>
      <c r="G20" s="99"/>
      <c r="H20" s="98">
        <f t="shared" si="1"/>
        <v>0</v>
      </c>
      <c r="I20" s="94">
        <f t="shared" si="2"/>
        <v>0</v>
      </c>
      <c r="J20" s="100"/>
    </row>
    <row r="21" spans="1:10" ht="18.75">
      <c r="A21" s="101"/>
      <c r="B21" s="209" t="s">
        <v>382</v>
      </c>
      <c r="C21" s="7"/>
      <c r="D21" s="7" t="s">
        <v>73</v>
      </c>
      <c r="E21" s="24"/>
      <c r="F21" s="94">
        <f t="shared" si="0"/>
        <v>0</v>
      </c>
      <c r="G21" s="95"/>
      <c r="H21" s="94">
        <f t="shared" si="1"/>
        <v>0</v>
      </c>
      <c r="I21" s="94">
        <f t="shared" si="2"/>
        <v>0</v>
      </c>
      <c r="J21" s="60"/>
    </row>
    <row r="22" spans="1:10" ht="18.75">
      <c r="A22" s="101"/>
      <c r="B22" s="9"/>
      <c r="C22" s="7"/>
      <c r="D22" s="7"/>
      <c r="E22" s="24"/>
      <c r="F22" s="94"/>
      <c r="G22" s="95"/>
      <c r="H22" s="107"/>
      <c r="I22" s="107"/>
      <c r="J22" s="60"/>
    </row>
    <row r="23" spans="1:10" ht="18.75">
      <c r="A23" s="50" t="s">
        <v>308</v>
      </c>
      <c r="B23" s="25" t="s">
        <v>81</v>
      </c>
      <c r="C23" s="25"/>
      <c r="D23" s="7"/>
      <c r="E23" s="24"/>
      <c r="F23" s="24"/>
      <c r="G23" s="95"/>
      <c r="H23" s="107"/>
      <c r="I23" s="107"/>
      <c r="J23" s="60"/>
    </row>
    <row r="24" spans="1:10" ht="18.75">
      <c r="A24" s="132"/>
      <c r="B24" s="9" t="s">
        <v>362</v>
      </c>
      <c r="C24" s="7"/>
      <c r="D24" s="7" t="s">
        <v>73</v>
      </c>
      <c r="E24" s="20"/>
      <c r="F24" s="94">
        <f>C24*E24</f>
        <v>0</v>
      </c>
      <c r="G24" s="95"/>
      <c r="H24" s="94">
        <f>C24*G24</f>
        <v>0</v>
      </c>
      <c r="I24" s="94">
        <f t="shared" ref="I24:I25" si="3">F24+H24</f>
        <v>0</v>
      </c>
      <c r="J24" s="60"/>
    </row>
    <row r="25" spans="1:10" ht="18.75">
      <c r="A25" s="32"/>
      <c r="B25" s="22" t="s">
        <v>106</v>
      </c>
      <c r="C25" s="23"/>
      <c r="D25" s="23" t="s">
        <v>73</v>
      </c>
      <c r="E25" s="133"/>
      <c r="F25" s="107">
        <f>C25*E25</f>
        <v>0</v>
      </c>
      <c r="G25" s="108"/>
      <c r="H25" s="94">
        <f>C25*G25</f>
        <v>0</v>
      </c>
      <c r="I25" s="94">
        <f t="shared" si="3"/>
        <v>0</v>
      </c>
      <c r="J25" s="60"/>
    </row>
    <row r="26" spans="1:10" ht="18.75">
      <c r="A26" s="70"/>
      <c r="B26" s="71"/>
      <c r="C26" s="71"/>
      <c r="D26" s="71"/>
      <c r="E26" s="52"/>
      <c r="F26" s="52"/>
      <c r="G26" s="52"/>
      <c r="H26" s="52"/>
      <c r="I26" s="106"/>
      <c r="J26" s="52"/>
    </row>
    <row r="27" spans="1:10" ht="18.75">
      <c r="A27" s="70"/>
      <c r="B27" s="71"/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/>
      <c r="B28" s="52"/>
      <c r="C28" s="52"/>
      <c r="D28" s="52"/>
      <c r="E28" s="52"/>
      <c r="F28" s="52"/>
      <c r="G28" s="52"/>
      <c r="H28" s="52"/>
      <c r="I28" s="52"/>
      <c r="J28" s="52"/>
    </row>
    <row r="29" spans="1:10" ht="18.75">
      <c r="J29" s="52"/>
    </row>
    <row r="30" spans="1:10" ht="18.75">
      <c r="A30" s="52"/>
      <c r="B30" s="52"/>
      <c r="C30" s="52"/>
      <c r="D30" s="52"/>
      <c r="E30" s="52"/>
      <c r="F30" s="52"/>
      <c r="G30" s="52"/>
      <c r="H30" s="75" t="s">
        <v>9</v>
      </c>
      <c r="I30" s="245" t="s">
        <v>60</v>
      </c>
      <c r="J30" s="245"/>
    </row>
    <row r="31" spans="1:10" ht="18.75">
      <c r="A31" s="77"/>
      <c r="B31" s="77" t="s">
        <v>11</v>
      </c>
      <c r="C31" s="231" t="s">
        <v>462</v>
      </c>
      <c r="D31" s="231"/>
      <c r="E31" s="231"/>
      <c r="F31" s="231"/>
      <c r="G31" s="231"/>
      <c r="H31" s="231"/>
      <c r="I31" s="231"/>
      <c r="J31" s="231"/>
    </row>
    <row r="32" spans="1:10" ht="18.75">
      <c r="A32" s="55"/>
      <c r="B32" s="55" t="s">
        <v>12</v>
      </c>
      <c r="C32" s="246" t="s">
        <v>463</v>
      </c>
      <c r="D32" s="246"/>
      <c r="E32" s="246"/>
      <c r="F32" s="246"/>
      <c r="G32" s="246"/>
      <c r="H32" s="246"/>
      <c r="I32" s="246"/>
      <c r="J32" s="246"/>
    </row>
    <row r="33" spans="1:10" ht="18.75">
      <c r="A33" s="55"/>
      <c r="B33" s="55" t="s">
        <v>14</v>
      </c>
      <c r="C33" s="55" t="s">
        <v>15</v>
      </c>
      <c r="D33" s="56"/>
      <c r="E33" s="113"/>
      <c r="F33" s="78" t="s">
        <v>16</v>
      </c>
      <c r="G33" s="56"/>
      <c r="H33" s="55"/>
      <c r="I33" s="78" t="s">
        <v>17</v>
      </c>
      <c r="J33" s="56"/>
    </row>
    <row r="34" spans="1:10" ht="18.75">
      <c r="A34" s="55"/>
      <c r="B34" s="55" t="s">
        <v>18</v>
      </c>
      <c r="C34" s="246"/>
      <c r="D34" s="246"/>
      <c r="E34" s="246"/>
      <c r="F34" s="55" t="s">
        <v>56</v>
      </c>
      <c r="G34" s="228" t="s">
        <v>349</v>
      </c>
      <c r="H34" s="79"/>
      <c r="I34" s="232" t="s">
        <v>374</v>
      </c>
      <c r="J34" s="232"/>
    </row>
    <row r="35" spans="1:10" ht="19.5" thickBot="1">
      <c r="A35" s="80"/>
      <c r="B35" s="80"/>
      <c r="C35" s="80"/>
      <c r="D35" s="80"/>
      <c r="E35" s="80"/>
      <c r="F35" s="80"/>
      <c r="G35" s="80"/>
      <c r="H35" s="80"/>
      <c r="I35" s="80"/>
      <c r="J35" s="80"/>
    </row>
    <row r="36" spans="1:10" ht="19.5" thickTop="1">
      <c r="A36" s="81" t="s">
        <v>1</v>
      </c>
      <c r="B36" s="82" t="s">
        <v>0</v>
      </c>
      <c r="C36" s="82" t="s">
        <v>2</v>
      </c>
      <c r="D36" s="82" t="s">
        <v>3</v>
      </c>
      <c r="E36" s="242" t="s">
        <v>19</v>
      </c>
      <c r="F36" s="243"/>
      <c r="G36" s="243" t="s">
        <v>4</v>
      </c>
      <c r="H36" s="244"/>
      <c r="I36" s="82" t="s">
        <v>20</v>
      </c>
      <c r="J36" s="82" t="s">
        <v>5</v>
      </c>
    </row>
    <row r="37" spans="1:10" ht="19.5" thickBot="1">
      <c r="A37" s="83"/>
      <c r="B37" s="59"/>
      <c r="C37" s="59"/>
      <c r="D37" s="59"/>
      <c r="E37" s="84" t="s">
        <v>6</v>
      </c>
      <c r="F37" s="84" t="s">
        <v>7</v>
      </c>
      <c r="G37" s="84" t="s">
        <v>6</v>
      </c>
      <c r="H37" s="85" t="s">
        <v>7</v>
      </c>
      <c r="I37" s="59"/>
      <c r="J37" s="59"/>
    </row>
    <row r="38" spans="1:10" ht="19.5" thickTop="1">
      <c r="A38" s="50" t="s">
        <v>309</v>
      </c>
      <c r="B38" s="4" t="s">
        <v>82</v>
      </c>
      <c r="C38" s="3"/>
      <c r="D38" s="3"/>
      <c r="E38" s="134"/>
      <c r="F38" s="134"/>
      <c r="G38" s="95"/>
      <c r="H38" s="94"/>
      <c r="I38" s="94"/>
      <c r="J38" s="60"/>
    </row>
    <row r="39" spans="1:10" ht="18.75">
      <c r="A39" s="105"/>
      <c r="B39" s="8" t="s">
        <v>362</v>
      </c>
      <c r="C39" s="13"/>
      <c r="D39" s="13" t="s">
        <v>73</v>
      </c>
      <c r="E39" s="20"/>
      <c r="F39" s="98">
        <f>C39*E39</f>
        <v>0</v>
      </c>
      <c r="G39" s="95"/>
      <c r="H39" s="98">
        <f>C39*G39</f>
        <v>0</v>
      </c>
      <c r="I39" s="94">
        <f t="shared" ref="I39:I40" si="4">F39+H39</f>
        <v>0</v>
      </c>
      <c r="J39" s="100"/>
    </row>
    <row r="40" spans="1:10" ht="18.75">
      <c r="A40" s="32"/>
      <c r="B40" s="9" t="s">
        <v>106</v>
      </c>
      <c r="C40" s="7"/>
      <c r="D40" s="7" t="s">
        <v>73</v>
      </c>
      <c r="E40" s="94"/>
      <c r="F40" s="94">
        <f>C40*E40</f>
        <v>0</v>
      </c>
      <c r="G40" s="108"/>
      <c r="H40" s="94">
        <f>C40*G40</f>
        <v>0</v>
      </c>
      <c r="I40" s="94">
        <f t="shared" si="4"/>
        <v>0</v>
      </c>
      <c r="J40" s="60"/>
    </row>
    <row r="41" spans="1:10" ht="18.75">
      <c r="A41" s="101" t="s">
        <v>310</v>
      </c>
      <c r="B41" s="25" t="s">
        <v>141</v>
      </c>
      <c r="C41" s="25"/>
      <c r="D41" s="7"/>
      <c r="E41" s="94"/>
      <c r="F41" s="94"/>
      <c r="G41" s="95"/>
      <c r="H41" s="94"/>
      <c r="I41" s="94"/>
      <c r="J41" s="60"/>
    </row>
    <row r="42" spans="1:10" ht="18.75">
      <c r="A42" s="32"/>
      <c r="B42" s="9" t="s">
        <v>369</v>
      </c>
      <c r="C42" s="7"/>
      <c r="D42" s="7" t="s">
        <v>73</v>
      </c>
      <c r="E42" s="24"/>
      <c r="F42" s="94">
        <f>C42*E42</f>
        <v>0</v>
      </c>
      <c r="G42" s="24"/>
      <c r="H42" s="94">
        <f t="shared" ref="H42:H46" si="5">C42*G42</f>
        <v>0</v>
      </c>
      <c r="I42" s="94">
        <f t="shared" ref="I42:I46" si="6">F42+H42</f>
        <v>0</v>
      </c>
      <c r="J42" s="60"/>
    </row>
    <row r="43" spans="1:10" ht="18.75">
      <c r="A43" s="32"/>
      <c r="B43" s="9" t="s">
        <v>107</v>
      </c>
      <c r="C43" s="7"/>
      <c r="D43" s="7" t="s">
        <v>73</v>
      </c>
      <c r="E43" s="24"/>
      <c r="F43" s="94">
        <f>C43*E43</f>
        <v>0</v>
      </c>
      <c r="G43" s="24"/>
      <c r="H43" s="94">
        <f t="shared" si="5"/>
        <v>0</v>
      </c>
      <c r="I43" s="94">
        <f t="shared" si="6"/>
        <v>0</v>
      </c>
      <c r="J43" s="60"/>
    </row>
    <row r="44" spans="1:10" ht="18.75">
      <c r="A44" s="32"/>
      <c r="B44" s="9" t="s">
        <v>108</v>
      </c>
      <c r="C44" s="7"/>
      <c r="D44" s="7" t="s">
        <v>73</v>
      </c>
      <c r="E44" s="24"/>
      <c r="F44" s="94">
        <f>C44*E44</f>
        <v>0</v>
      </c>
      <c r="G44" s="24"/>
      <c r="H44" s="94">
        <f t="shared" si="5"/>
        <v>0</v>
      </c>
      <c r="I44" s="94">
        <f t="shared" si="6"/>
        <v>0</v>
      </c>
      <c r="J44" s="60"/>
    </row>
    <row r="45" spans="1:10" ht="18.75">
      <c r="A45" s="109"/>
      <c r="B45" s="22" t="s">
        <v>232</v>
      </c>
      <c r="C45" s="23"/>
      <c r="D45" s="23" t="s">
        <v>73</v>
      </c>
      <c r="E45" s="24"/>
      <c r="F45" s="107">
        <f>C45*E45</f>
        <v>0</v>
      </c>
      <c r="G45" s="43"/>
      <c r="H45" s="107">
        <f t="shared" si="5"/>
        <v>0</v>
      </c>
      <c r="I45" s="94">
        <f t="shared" si="6"/>
        <v>0</v>
      </c>
      <c r="J45" s="62"/>
    </row>
    <row r="46" spans="1:10" ht="18.75">
      <c r="A46" s="32"/>
      <c r="B46" s="5" t="s">
        <v>109</v>
      </c>
      <c r="C46" s="3"/>
      <c r="D46" s="3" t="s">
        <v>73</v>
      </c>
      <c r="E46" s="24"/>
      <c r="F46" s="94">
        <f>C46*E46</f>
        <v>0</v>
      </c>
      <c r="G46" s="20"/>
      <c r="H46" s="94">
        <f t="shared" si="5"/>
        <v>0</v>
      </c>
      <c r="I46" s="94">
        <f t="shared" si="6"/>
        <v>0</v>
      </c>
      <c r="J46" s="60"/>
    </row>
    <row r="47" spans="1:10" ht="18.75">
      <c r="A47" s="96"/>
      <c r="B47" s="135" t="s">
        <v>220</v>
      </c>
      <c r="C47" s="91"/>
      <c r="D47" s="51"/>
      <c r="E47" s="94"/>
      <c r="F47" s="94"/>
      <c r="G47" s="94"/>
      <c r="H47" s="94"/>
      <c r="I47" s="102">
        <f>SUM(I16:I21,I24:I25,I39:I40,I42:I46,I12:I13)</f>
        <v>0</v>
      </c>
      <c r="J47" s="60"/>
    </row>
    <row r="48" spans="1:10" ht="18.75">
      <c r="A48" s="96"/>
      <c r="B48" s="135"/>
      <c r="C48" s="91"/>
      <c r="D48" s="51"/>
      <c r="E48" s="94"/>
      <c r="F48" s="94"/>
      <c r="G48" s="94"/>
      <c r="H48" s="94"/>
      <c r="I48" s="102"/>
      <c r="J48" s="60"/>
    </row>
    <row r="49" spans="1:10" ht="18.75">
      <c r="A49" s="101" t="s">
        <v>311</v>
      </c>
      <c r="B49" s="4" t="s">
        <v>83</v>
      </c>
      <c r="C49" s="4"/>
      <c r="D49" s="18"/>
      <c r="E49" s="17"/>
      <c r="F49" s="94"/>
      <c r="G49" s="95"/>
      <c r="H49" s="94"/>
      <c r="I49" s="94"/>
      <c r="J49" s="60"/>
    </row>
    <row r="50" spans="1:10" ht="18.75">
      <c r="A50" s="89" t="s">
        <v>312</v>
      </c>
      <c r="B50" s="4" t="s">
        <v>84</v>
      </c>
      <c r="C50" s="4"/>
      <c r="D50" s="3"/>
      <c r="E50" s="94"/>
      <c r="F50" s="94"/>
      <c r="G50" s="95"/>
      <c r="H50" s="94"/>
      <c r="I50" s="94"/>
      <c r="J50" s="60"/>
    </row>
    <row r="51" spans="1:10" ht="18.75">
      <c r="A51" s="32"/>
      <c r="B51" s="5" t="s">
        <v>384</v>
      </c>
      <c r="C51" s="3"/>
      <c r="D51" s="3" t="s">
        <v>85</v>
      </c>
      <c r="E51" s="20"/>
      <c r="F51" s="94">
        <f>C51*E51</f>
        <v>0</v>
      </c>
      <c r="G51" s="20"/>
      <c r="H51" s="94">
        <f>C51*G51</f>
        <v>0</v>
      </c>
      <c r="I51" s="94">
        <f>F51+H51</f>
        <v>0</v>
      </c>
      <c r="J51" s="60"/>
    </row>
    <row r="52" spans="1:10" ht="18.75">
      <c r="A52" s="32"/>
      <c r="B52" s="5" t="s">
        <v>86</v>
      </c>
      <c r="C52" s="3"/>
      <c r="D52" s="3" t="s">
        <v>85</v>
      </c>
      <c r="E52" s="20"/>
      <c r="F52" s="94">
        <f>C52*E52</f>
        <v>0</v>
      </c>
      <c r="G52" s="20"/>
      <c r="H52" s="94">
        <f>C52*G52</f>
        <v>0</v>
      </c>
      <c r="I52" s="94">
        <f>F52+H52</f>
        <v>0</v>
      </c>
      <c r="J52" s="60"/>
    </row>
    <row r="53" spans="1:10" ht="18.75">
      <c r="A53" s="132"/>
      <c r="B53" s="226" t="s">
        <v>96</v>
      </c>
      <c r="C53" s="3"/>
      <c r="D53" s="3" t="s">
        <v>85</v>
      </c>
      <c r="E53" s="20"/>
      <c r="F53" s="94">
        <f>C53*E53</f>
        <v>0</v>
      </c>
      <c r="G53" s="20"/>
      <c r="H53" s="94">
        <f>C53*G53</f>
        <v>0</v>
      </c>
      <c r="I53" s="94">
        <f>F53+H53</f>
        <v>0</v>
      </c>
      <c r="J53" s="60"/>
    </row>
    <row r="54" spans="1:10" ht="18.75">
      <c r="A54" s="132"/>
      <c r="B54" s="5" t="s">
        <v>87</v>
      </c>
      <c r="C54" s="3"/>
      <c r="D54" s="3" t="s">
        <v>271</v>
      </c>
      <c r="E54" s="20"/>
      <c r="F54" s="94">
        <f>C54*E54</f>
        <v>0</v>
      </c>
      <c r="G54" s="20"/>
      <c r="H54" s="94">
        <f>C54*G54</f>
        <v>0</v>
      </c>
      <c r="I54" s="94">
        <f>F54+H54</f>
        <v>0</v>
      </c>
      <c r="J54" s="60"/>
    </row>
    <row r="55" spans="1:10" ht="18.75">
      <c r="A55" s="70"/>
      <c r="B55" s="71"/>
      <c r="C55" s="71"/>
      <c r="D55" s="71"/>
      <c r="E55" s="52"/>
      <c r="F55" s="52"/>
      <c r="G55" s="52"/>
      <c r="H55" s="52"/>
      <c r="I55" s="106"/>
      <c r="J55" s="52"/>
    </row>
    <row r="56" spans="1:10" ht="18.75">
      <c r="A56" s="70"/>
      <c r="B56" s="71"/>
      <c r="C56" s="71"/>
      <c r="D56" s="71"/>
      <c r="E56" s="52"/>
      <c r="F56" s="52"/>
      <c r="G56" s="52"/>
      <c r="H56" s="52"/>
      <c r="I56" s="106"/>
      <c r="J56" s="52"/>
    </row>
    <row r="57" spans="1:10" ht="18.75">
      <c r="A57" s="70"/>
      <c r="B57" s="52"/>
      <c r="C57" s="52"/>
      <c r="D57" s="52"/>
      <c r="E57" s="52"/>
      <c r="F57" s="52"/>
      <c r="G57" s="52"/>
      <c r="H57" s="52"/>
      <c r="I57" s="52"/>
      <c r="J57" s="52"/>
    </row>
    <row r="58" spans="1:10" ht="18.75">
      <c r="A58" s="70"/>
      <c r="B58" s="52"/>
      <c r="C58" s="52"/>
      <c r="D58" s="52"/>
      <c r="E58" s="52"/>
      <c r="F58" s="52"/>
      <c r="G58" s="52"/>
      <c r="H58" s="52"/>
      <c r="I58" s="52"/>
      <c r="J58" s="52"/>
    </row>
    <row r="59" spans="1:10" ht="18.75">
      <c r="A59" s="52"/>
      <c r="B59" s="52"/>
      <c r="C59" s="52"/>
      <c r="D59" s="52"/>
      <c r="E59" s="52"/>
      <c r="F59" s="52"/>
      <c r="G59" s="52"/>
      <c r="H59" s="75" t="s">
        <v>9</v>
      </c>
      <c r="I59" s="245" t="s">
        <v>61</v>
      </c>
      <c r="J59" s="245"/>
    </row>
    <row r="60" spans="1:10" ht="18.75">
      <c r="A60" s="77"/>
      <c r="B60" s="77" t="s">
        <v>11</v>
      </c>
      <c r="C60" s="231" t="s">
        <v>462</v>
      </c>
      <c r="D60" s="231"/>
      <c r="E60" s="231"/>
      <c r="F60" s="231"/>
      <c r="G60" s="231"/>
      <c r="H60" s="231"/>
      <c r="I60" s="231"/>
      <c r="J60" s="231"/>
    </row>
    <row r="61" spans="1:10" ht="18.75">
      <c r="A61" s="55"/>
      <c r="B61" s="55" t="s">
        <v>12</v>
      </c>
      <c r="C61" s="246" t="s">
        <v>463</v>
      </c>
      <c r="D61" s="246"/>
      <c r="E61" s="246"/>
      <c r="F61" s="246"/>
      <c r="G61" s="246"/>
      <c r="H61" s="246"/>
      <c r="I61" s="246"/>
      <c r="J61" s="246"/>
    </row>
    <row r="62" spans="1:10" ht="18.75">
      <c r="A62" s="55"/>
      <c r="B62" s="55" t="s">
        <v>14</v>
      </c>
      <c r="C62" s="55" t="s">
        <v>15</v>
      </c>
      <c r="D62" s="56"/>
      <c r="E62" s="113"/>
      <c r="F62" s="78" t="s">
        <v>16</v>
      </c>
      <c r="G62" s="56"/>
      <c r="H62" s="55"/>
      <c r="I62" s="78" t="s">
        <v>17</v>
      </c>
      <c r="J62" s="56"/>
    </row>
    <row r="63" spans="1:10" ht="18.75">
      <c r="A63" s="55"/>
      <c r="B63" s="55" t="s">
        <v>18</v>
      </c>
      <c r="C63" s="246"/>
      <c r="D63" s="246"/>
      <c r="E63" s="246"/>
      <c r="F63" s="55" t="s">
        <v>56</v>
      </c>
      <c r="G63" s="228" t="s">
        <v>349</v>
      </c>
      <c r="H63" s="79"/>
      <c r="I63" s="232" t="s">
        <v>374</v>
      </c>
      <c r="J63" s="232"/>
    </row>
    <row r="64" spans="1:10" ht="19.5" thickBot="1">
      <c r="A64" s="80"/>
      <c r="B64" s="80"/>
      <c r="C64" s="80"/>
      <c r="D64" s="80"/>
      <c r="E64" s="80"/>
      <c r="F64" s="80"/>
      <c r="G64" s="80"/>
      <c r="H64" s="80"/>
      <c r="I64" s="80"/>
      <c r="J64" s="80"/>
    </row>
    <row r="65" spans="1:10" ht="19.5" thickTop="1">
      <c r="A65" s="81" t="s">
        <v>1</v>
      </c>
      <c r="B65" s="82" t="s">
        <v>0</v>
      </c>
      <c r="C65" s="82" t="s">
        <v>2</v>
      </c>
      <c r="D65" s="82" t="s">
        <v>3</v>
      </c>
      <c r="E65" s="242" t="s">
        <v>19</v>
      </c>
      <c r="F65" s="243"/>
      <c r="G65" s="243" t="s">
        <v>4</v>
      </c>
      <c r="H65" s="244"/>
      <c r="I65" s="82" t="s">
        <v>20</v>
      </c>
      <c r="J65" s="82" t="s">
        <v>5</v>
      </c>
    </row>
    <row r="66" spans="1:10" ht="19.5" thickBot="1">
      <c r="A66" s="83"/>
      <c r="B66" s="59"/>
      <c r="C66" s="59"/>
      <c r="D66" s="59"/>
      <c r="E66" s="114" t="s">
        <v>6</v>
      </c>
      <c r="F66" s="84" t="s">
        <v>7</v>
      </c>
      <c r="G66" s="84" t="s">
        <v>6</v>
      </c>
      <c r="H66" s="85" t="s">
        <v>7</v>
      </c>
      <c r="I66" s="59"/>
      <c r="J66" s="59"/>
    </row>
    <row r="67" spans="1:10" ht="19.5" thickTop="1">
      <c r="A67" s="89" t="s">
        <v>313</v>
      </c>
      <c r="B67" s="4" t="s">
        <v>89</v>
      </c>
      <c r="C67" s="4"/>
      <c r="D67" s="3"/>
      <c r="E67" s="10"/>
      <c r="F67" s="63"/>
      <c r="G67" s="93"/>
      <c r="H67" s="63"/>
      <c r="I67" s="63"/>
      <c r="J67" s="60"/>
    </row>
    <row r="68" spans="1:10" ht="18.75">
      <c r="A68" s="32"/>
      <c r="B68" s="226" t="s">
        <v>364</v>
      </c>
      <c r="C68" s="3"/>
      <c r="D68" s="3" t="s">
        <v>85</v>
      </c>
      <c r="E68" s="94"/>
      <c r="F68" s="94">
        <f>C68*E68</f>
        <v>0</v>
      </c>
      <c r="G68" s="95"/>
      <c r="H68" s="94">
        <f>C68*G68</f>
        <v>0</v>
      </c>
      <c r="I68" s="94">
        <f t="shared" ref="I68:I71" si="7">F68+H68</f>
        <v>0</v>
      </c>
      <c r="J68" s="60"/>
    </row>
    <row r="69" spans="1:10" ht="18.75">
      <c r="A69" s="32"/>
      <c r="B69" s="226" t="s">
        <v>370</v>
      </c>
      <c r="C69" s="3"/>
      <c r="D69" s="3" t="s">
        <v>85</v>
      </c>
      <c r="E69" s="94"/>
      <c r="F69" s="94">
        <f>C69*E69</f>
        <v>0</v>
      </c>
      <c r="G69" s="95"/>
      <c r="H69" s="94">
        <f>C69*G69</f>
        <v>0</v>
      </c>
      <c r="I69" s="94">
        <f t="shared" si="7"/>
        <v>0</v>
      </c>
      <c r="J69" s="60"/>
    </row>
    <row r="70" spans="1:10" ht="18.75">
      <c r="A70" s="32"/>
      <c r="B70" s="226" t="s">
        <v>96</v>
      </c>
      <c r="C70" s="3"/>
      <c r="D70" s="3" t="s">
        <v>85</v>
      </c>
      <c r="E70" s="94"/>
      <c r="F70" s="94">
        <f>C70*E70</f>
        <v>0</v>
      </c>
      <c r="G70" s="95"/>
      <c r="H70" s="94">
        <f>C70*G70</f>
        <v>0</v>
      </c>
      <c r="I70" s="94">
        <f t="shared" si="7"/>
        <v>0</v>
      </c>
      <c r="J70" s="60"/>
    </row>
    <row r="71" spans="1:10" ht="18.75">
      <c r="A71" s="32"/>
      <c r="B71" s="5" t="s">
        <v>87</v>
      </c>
      <c r="C71" s="3"/>
      <c r="D71" s="3" t="s">
        <v>271</v>
      </c>
      <c r="E71" s="94"/>
      <c r="F71" s="94">
        <f>C71*E71</f>
        <v>0</v>
      </c>
      <c r="G71" s="95"/>
      <c r="H71" s="94">
        <f>C71*G71</f>
        <v>0</v>
      </c>
      <c r="I71" s="94">
        <f t="shared" si="7"/>
        <v>0</v>
      </c>
      <c r="J71" s="60"/>
    </row>
    <row r="72" spans="1:10" ht="18.75">
      <c r="A72" s="32"/>
      <c r="B72" s="5"/>
      <c r="C72" s="3"/>
      <c r="D72" s="3"/>
      <c r="E72" s="94"/>
      <c r="F72" s="94"/>
      <c r="G72" s="95"/>
      <c r="H72" s="94"/>
      <c r="I72" s="94"/>
      <c r="J72" s="60"/>
    </row>
    <row r="73" spans="1:10" ht="18.75">
      <c r="A73" s="89" t="s">
        <v>314</v>
      </c>
      <c r="B73" s="4" t="s">
        <v>91</v>
      </c>
      <c r="C73" s="4"/>
      <c r="D73" s="3"/>
      <c r="E73" s="94"/>
      <c r="F73" s="94"/>
      <c r="G73" s="94"/>
      <c r="H73" s="94"/>
      <c r="I73" s="94"/>
      <c r="J73" s="60"/>
    </row>
    <row r="74" spans="1:10" ht="18.75">
      <c r="A74" s="32"/>
      <c r="B74" s="226" t="s">
        <v>364</v>
      </c>
      <c r="C74" s="3"/>
      <c r="D74" s="3" t="s">
        <v>85</v>
      </c>
      <c r="E74" s="94"/>
      <c r="F74" s="94">
        <f t="shared" ref="F74:F77" si="8">C74*E74</f>
        <v>0</v>
      </c>
      <c r="G74" s="95"/>
      <c r="H74" s="94">
        <f t="shared" ref="H74:H77" si="9">C74*G74</f>
        <v>0</v>
      </c>
      <c r="I74" s="94">
        <f t="shared" ref="I74:I77" si="10">F74+H74</f>
        <v>0</v>
      </c>
      <c r="J74" s="60"/>
    </row>
    <row r="75" spans="1:10" ht="18.75">
      <c r="A75" s="32"/>
      <c r="B75" s="226" t="s">
        <v>370</v>
      </c>
      <c r="C75" s="3"/>
      <c r="D75" s="3" t="s">
        <v>85</v>
      </c>
      <c r="E75" s="94"/>
      <c r="F75" s="94">
        <f t="shared" si="8"/>
        <v>0</v>
      </c>
      <c r="G75" s="95"/>
      <c r="H75" s="94">
        <f t="shared" si="9"/>
        <v>0</v>
      </c>
      <c r="I75" s="94">
        <f t="shared" si="10"/>
        <v>0</v>
      </c>
      <c r="J75" s="60"/>
    </row>
    <row r="76" spans="1:10" ht="18.75">
      <c r="A76" s="32"/>
      <c r="B76" s="226" t="s">
        <v>96</v>
      </c>
      <c r="C76" s="3"/>
      <c r="D76" s="3" t="s">
        <v>85</v>
      </c>
      <c r="E76" s="94"/>
      <c r="F76" s="94">
        <f t="shared" si="8"/>
        <v>0</v>
      </c>
      <c r="G76" s="95"/>
      <c r="H76" s="94">
        <f t="shared" si="9"/>
        <v>0</v>
      </c>
      <c r="I76" s="94">
        <f t="shared" si="10"/>
        <v>0</v>
      </c>
      <c r="J76" s="60"/>
    </row>
    <row r="77" spans="1:10" ht="18.75">
      <c r="A77" s="132"/>
      <c r="B77" s="226" t="s">
        <v>87</v>
      </c>
      <c r="C77" s="3"/>
      <c r="D77" s="3" t="s">
        <v>271</v>
      </c>
      <c r="E77" s="94"/>
      <c r="F77" s="94">
        <f t="shared" si="8"/>
        <v>0</v>
      </c>
      <c r="G77" s="95"/>
      <c r="H77" s="94">
        <f t="shared" si="9"/>
        <v>0</v>
      </c>
      <c r="I77" s="94">
        <f t="shared" si="10"/>
        <v>0</v>
      </c>
      <c r="J77" s="60"/>
    </row>
    <row r="78" spans="1:10" ht="18.75">
      <c r="A78" s="32"/>
      <c r="B78" s="5"/>
      <c r="C78" s="3"/>
      <c r="D78" s="3"/>
      <c r="E78" s="94"/>
      <c r="F78" s="94"/>
      <c r="G78" s="95"/>
      <c r="H78" s="94"/>
      <c r="I78" s="94"/>
      <c r="J78" s="60"/>
    </row>
    <row r="79" spans="1:10" ht="18.75">
      <c r="A79" s="136" t="s">
        <v>315</v>
      </c>
      <c r="B79" s="33" t="s">
        <v>92</v>
      </c>
      <c r="C79" s="33"/>
      <c r="D79" s="13"/>
      <c r="E79" s="99"/>
      <c r="F79" s="99"/>
      <c r="G79" s="99"/>
      <c r="H79" s="98"/>
      <c r="I79" s="94"/>
      <c r="J79" s="60"/>
    </row>
    <row r="80" spans="1:10" ht="18.75">
      <c r="A80" s="32"/>
      <c r="B80" s="226" t="s">
        <v>364</v>
      </c>
      <c r="C80" s="7"/>
      <c r="D80" s="7" t="s">
        <v>85</v>
      </c>
      <c r="E80" s="94"/>
      <c r="F80" s="94">
        <f>C80*E80</f>
        <v>0</v>
      </c>
      <c r="G80" s="95"/>
      <c r="H80" s="94">
        <f>C80*G80</f>
        <v>0</v>
      </c>
      <c r="I80" s="94">
        <f t="shared" ref="I80:I83" si="11">F80+H80</f>
        <v>0</v>
      </c>
      <c r="J80" s="60"/>
    </row>
    <row r="81" spans="1:10" ht="18.75">
      <c r="A81" s="1"/>
      <c r="B81" s="226" t="s">
        <v>370</v>
      </c>
      <c r="C81" s="7"/>
      <c r="D81" s="7" t="s">
        <v>85</v>
      </c>
      <c r="E81" s="94"/>
      <c r="F81" s="94">
        <f>C81*E81</f>
        <v>0</v>
      </c>
      <c r="G81" s="95"/>
      <c r="H81" s="94">
        <f>C81*G81</f>
        <v>0</v>
      </c>
      <c r="I81" s="94">
        <f t="shared" si="11"/>
        <v>0</v>
      </c>
      <c r="J81" s="60"/>
    </row>
    <row r="82" spans="1:10" ht="18.75">
      <c r="A82" s="1"/>
      <c r="B82" s="9" t="s">
        <v>96</v>
      </c>
      <c r="C82" s="7"/>
      <c r="D82" s="7" t="s">
        <v>85</v>
      </c>
      <c r="E82" s="94"/>
      <c r="F82" s="94">
        <f>C82*E82</f>
        <v>0</v>
      </c>
      <c r="G82" s="95"/>
      <c r="H82" s="94">
        <f>C82*G82</f>
        <v>0</v>
      </c>
      <c r="I82" s="94">
        <f t="shared" si="11"/>
        <v>0</v>
      </c>
      <c r="J82" s="60"/>
    </row>
    <row r="83" spans="1:10" ht="18.75">
      <c r="A83" s="1"/>
      <c r="B83" s="9" t="s">
        <v>87</v>
      </c>
      <c r="C83" s="7"/>
      <c r="D83" s="7" t="s">
        <v>271</v>
      </c>
      <c r="E83" s="94"/>
      <c r="F83" s="94">
        <f>C83*E83</f>
        <v>0</v>
      </c>
      <c r="G83" s="95"/>
      <c r="H83" s="94">
        <f>C83*G83</f>
        <v>0</v>
      </c>
      <c r="I83" s="94">
        <f t="shared" si="11"/>
        <v>0</v>
      </c>
      <c r="J83" s="60"/>
    </row>
    <row r="84" spans="1:10" ht="18.75">
      <c r="A84" s="70"/>
      <c r="B84" s="71"/>
      <c r="C84" s="71"/>
      <c r="D84" s="71"/>
      <c r="E84" s="52"/>
      <c r="F84" s="52"/>
      <c r="G84" s="52"/>
      <c r="H84" s="52"/>
      <c r="I84" s="106"/>
      <c r="J84" s="52"/>
    </row>
    <row r="85" spans="1:10" ht="18.75">
      <c r="A85" s="70"/>
      <c r="B85" s="71"/>
      <c r="C85" s="71"/>
      <c r="D85" s="71"/>
      <c r="E85" s="52"/>
      <c r="F85" s="52"/>
      <c r="G85" s="52"/>
      <c r="H85" s="52"/>
      <c r="I85" s="106"/>
      <c r="J85" s="52"/>
    </row>
    <row r="86" spans="1:10" ht="18.75">
      <c r="A86" s="70"/>
      <c r="B86" s="52"/>
      <c r="C86" s="52"/>
      <c r="D86" s="52"/>
      <c r="E86" s="52"/>
      <c r="F86" s="52"/>
      <c r="G86" s="52"/>
      <c r="H86" s="52"/>
      <c r="I86" s="52"/>
      <c r="J86" s="52"/>
    </row>
    <row r="87" spans="1:10" ht="18.75">
      <c r="J87" s="52"/>
    </row>
    <row r="88" spans="1:10" ht="18.75">
      <c r="A88" s="52"/>
      <c r="B88" s="52"/>
      <c r="C88" s="52"/>
      <c r="D88" s="52"/>
      <c r="E88" s="52"/>
      <c r="F88" s="52"/>
      <c r="G88" s="52"/>
      <c r="H88" s="75" t="s">
        <v>9</v>
      </c>
      <c r="I88" s="245" t="s">
        <v>62</v>
      </c>
      <c r="J88" s="245"/>
    </row>
    <row r="89" spans="1:10" ht="18.75">
      <c r="A89" s="77"/>
      <c r="B89" s="77" t="s">
        <v>11</v>
      </c>
      <c r="C89" s="231" t="s">
        <v>464</v>
      </c>
      <c r="D89" s="231"/>
      <c r="E89" s="231"/>
      <c r="F89" s="231"/>
      <c r="G89" s="231"/>
      <c r="H89" s="231"/>
      <c r="I89" s="231"/>
      <c r="J89" s="231"/>
    </row>
    <row r="90" spans="1:10" ht="18.75">
      <c r="A90" s="55"/>
      <c r="B90" s="55" t="s">
        <v>12</v>
      </c>
      <c r="C90" s="246" t="s">
        <v>13</v>
      </c>
      <c r="D90" s="246"/>
      <c r="E90" s="246"/>
      <c r="F90" s="246"/>
      <c r="G90" s="246"/>
      <c r="H90" s="246"/>
      <c r="I90" s="246"/>
      <c r="J90" s="246"/>
    </row>
    <row r="91" spans="1:10" ht="18.75">
      <c r="A91" s="55"/>
      <c r="B91" s="55" t="s">
        <v>14</v>
      </c>
      <c r="C91" s="55" t="s">
        <v>15</v>
      </c>
      <c r="D91" s="56"/>
      <c r="E91" s="113"/>
      <c r="F91" s="78" t="s">
        <v>16</v>
      </c>
      <c r="G91" s="56"/>
      <c r="H91" s="55"/>
      <c r="I91" s="78" t="s">
        <v>17</v>
      </c>
      <c r="J91" s="56"/>
    </row>
    <row r="92" spans="1:10" ht="18.75">
      <c r="A92" s="55"/>
      <c r="B92" s="55" t="s">
        <v>18</v>
      </c>
      <c r="C92" s="246"/>
      <c r="D92" s="246"/>
      <c r="E92" s="246"/>
      <c r="F92" s="55" t="s">
        <v>56</v>
      </c>
      <c r="G92" s="228" t="s">
        <v>349</v>
      </c>
      <c r="H92" s="79"/>
      <c r="I92" s="232" t="s">
        <v>374</v>
      </c>
      <c r="J92" s="232"/>
    </row>
    <row r="93" spans="1:10" ht="19.5" thickBot="1">
      <c r="A93" s="80"/>
      <c r="B93" s="80"/>
      <c r="C93" s="80"/>
      <c r="D93" s="80"/>
      <c r="E93" s="80"/>
      <c r="F93" s="80"/>
      <c r="G93" s="80"/>
      <c r="H93" s="80"/>
      <c r="I93" s="80"/>
      <c r="J93" s="80"/>
    </row>
    <row r="94" spans="1:10" ht="19.5" thickTop="1">
      <c r="A94" s="81" t="s">
        <v>1</v>
      </c>
      <c r="B94" s="82" t="s">
        <v>0</v>
      </c>
      <c r="C94" s="82" t="s">
        <v>2</v>
      </c>
      <c r="D94" s="82" t="s">
        <v>3</v>
      </c>
      <c r="E94" s="242" t="s">
        <v>19</v>
      </c>
      <c r="F94" s="243"/>
      <c r="G94" s="243" t="s">
        <v>4</v>
      </c>
      <c r="H94" s="244"/>
      <c r="I94" s="82" t="s">
        <v>20</v>
      </c>
      <c r="J94" s="82" t="s">
        <v>5</v>
      </c>
    </row>
    <row r="95" spans="1:10" ht="19.5" thickBot="1">
      <c r="A95" s="83"/>
      <c r="B95" s="59"/>
      <c r="C95" s="59"/>
      <c r="D95" s="59"/>
      <c r="E95" s="114" t="s">
        <v>6</v>
      </c>
      <c r="F95" s="84" t="s">
        <v>7</v>
      </c>
      <c r="G95" s="84" t="s">
        <v>6</v>
      </c>
      <c r="H95" s="85" t="s">
        <v>7</v>
      </c>
      <c r="I95" s="59"/>
      <c r="J95" s="59"/>
    </row>
    <row r="96" spans="1:10" ht="19.5" thickTop="1">
      <c r="A96" s="89" t="s">
        <v>316</v>
      </c>
      <c r="B96" s="4" t="s">
        <v>93</v>
      </c>
      <c r="C96" s="4"/>
      <c r="D96" s="3"/>
      <c r="E96" s="111"/>
      <c r="F96" s="111"/>
      <c r="G96" s="93"/>
      <c r="H96" s="63"/>
      <c r="I96" s="63"/>
      <c r="J96" s="60"/>
    </row>
    <row r="97" spans="1:10" ht="18.75">
      <c r="A97" s="1"/>
      <c r="B97" s="226" t="s">
        <v>364</v>
      </c>
      <c r="C97" s="3"/>
      <c r="D97" s="3" t="s">
        <v>85</v>
      </c>
      <c r="E97" s="94"/>
      <c r="F97" s="94">
        <f>C97*E97</f>
        <v>0</v>
      </c>
      <c r="G97" s="95"/>
      <c r="H97" s="94">
        <f>C97*G97</f>
        <v>0</v>
      </c>
      <c r="I97" s="94">
        <f t="shared" ref="I97:I100" si="12">F97+H97</f>
        <v>0</v>
      </c>
      <c r="J97" s="60"/>
    </row>
    <row r="98" spans="1:10" ht="18.75">
      <c r="A98" s="32"/>
      <c r="B98" s="226" t="s">
        <v>370</v>
      </c>
      <c r="C98" s="3"/>
      <c r="D98" s="3" t="s">
        <v>85</v>
      </c>
      <c r="E98" s="94"/>
      <c r="F98" s="94">
        <f>C98*E98</f>
        <v>0</v>
      </c>
      <c r="G98" s="95"/>
      <c r="H98" s="94">
        <f>C98*G98</f>
        <v>0</v>
      </c>
      <c r="I98" s="94">
        <f t="shared" si="12"/>
        <v>0</v>
      </c>
      <c r="J98" s="60"/>
    </row>
    <row r="99" spans="1:10" ht="18.75">
      <c r="A99" s="32"/>
      <c r="B99" s="5" t="s">
        <v>96</v>
      </c>
      <c r="C99" s="3"/>
      <c r="D99" s="3" t="s">
        <v>85</v>
      </c>
      <c r="E99" s="94"/>
      <c r="F99" s="94">
        <f>C99*E99</f>
        <v>0</v>
      </c>
      <c r="G99" s="95"/>
      <c r="H99" s="94">
        <f>C99*G99</f>
        <v>0</v>
      </c>
      <c r="I99" s="94">
        <f t="shared" si="12"/>
        <v>0</v>
      </c>
      <c r="J99" s="60"/>
    </row>
    <row r="100" spans="1:10" ht="18.75">
      <c r="A100" s="2"/>
      <c r="B100" s="5" t="s">
        <v>87</v>
      </c>
      <c r="C100" s="3"/>
      <c r="D100" s="3" t="s">
        <v>271</v>
      </c>
      <c r="E100" s="94"/>
      <c r="F100" s="94">
        <f>C100*E100</f>
        <v>0</v>
      </c>
      <c r="G100" s="95"/>
      <c r="H100" s="94">
        <f>C100*G100</f>
        <v>0</v>
      </c>
      <c r="I100" s="94">
        <f t="shared" si="12"/>
        <v>0</v>
      </c>
      <c r="J100" s="60"/>
    </row>
    <row r="101" spans="1:10" ht="18.75">
      <c r="A101" s="2"/>
      <c r="B101" s="5"/>
      <c r="C101" s="3"/>
      <c r="D101" s="3"/>
      <c r="E101" s="94"/>
      <c r="F101" s="94"/>
      <c r="G101" s="95"/>
      <c r="H101" s="94"/>
      <c r="I101" s="94"/>
      <c r="J101" s="60"/>
    </row>
    <row r="102" spans="1:10" ht="18.75">
      <c r="A102" s="89" t="s">
        <v>317</v>
      </c>
      <c r="B102" s="4" t="s">
        <v>94</v>
      </c>
      <c r="C102" s="4"/>
      <c r="D102" s="3"/>
      <c r="E102" s="94"/>
      <c r="F102" s="94"/>
      <c r="G102" s="95"/>
      <c r="H102" s="94"/>
      <c r="I102" s="94"/>
      <c r="J102" s="60"/>
    </row>
    <row r="103" spans="1:10" ht="18.75">
      <c r="A103" s="32"/>
      <c r="B103" s="5" t="s">
        <v>90</v>
      </c>
      <c r="C103" s="3"/>
      <c r="D103" s="3" t="s">
        <v>85</v>
      </c>
      <c r="E103" s="20"/>
      <c r="F103" s="94">
        <f>C103*E103</f>
        <v>0</v>
      </c>
      <c r="G103" s="20"/>
      <c r="H103" s="94">
        <f>C103*G103</f>
        <v>0</v>
      </c>
      <c r="I103" s="94">
        <f t="shared" ref="I103:I106" si="13">F103+H103</f>
        <v>0</v>
      </c>
      <c r="J103" s="60"/>
    </row>
    <row r="104" spans="1:10" ht="18.75">
      <c r="A104" s="32"/>
      <c r="B104" s="5" t="s">
        <v>95</v>
      </c>
      <c r="C104" s="3"/>
      <c r="D104" s="3" t="s">
        <v>85</v>
      </c>
      <c r="E104" s="20"/>
      <c r="F104" s="94">
        <f>C104*E104</f>
        <v>0</v>
      </c>
      <c r="G104" s="20"/>
      <c r="H104" s="94">
        <f>C104*G104</f>
        <v>0</v>
      </c>
      <c r="I104" s="94">
        <f t="shared" si="13"/>
        <v>0</v>
      </c>
      <c r="J104" s="60"/>
    </row>
    <row r="105" spans="1:10" ht="18.75">
      <c r="A105" s="1"/>
      <c r="B105" s="5" t="s">
        <v>96</v>
      </c>
      <c r="C105" s="3"/>
      <c r="D105" s="3" t="s">
        <v>85</v>
      </c>
      <c r="E105" s="94"/>
      <c r="F105" s="94">
        <f>C105*E105</f>
        <v>0</v>
      </c>
      <c r="G105" s="20"/>
      <c r="H105" s="94">
        <f>C105*G105</f>
        <v>0</v>
      </c>
      <c r="I105" s="94">
        <f t="shared" si="13"/>
        <v>0</v>
      </c>
      <c r="J105" s="60"/>
    </row>
    <row r="106" spans="1:10" ht="18.75">
      <c r="A106" s="1"/>
      <c r="B106" s="5" t="s">
        <v>87</v>
      </c>
      <c r="C106" s="3"/>
      <c r="D106" s="3" t="s">
        <v>271</v>
      </c>
      <c r="E106" s="20"/>
      <c r="F106" s="94">
        <f>C106*E106</f>
        <v>0</v>
      </c>
      <c r="G106" s="20"/>
      <c r="H106" s="94">
        <f>C106*G106</f>
        <v>0</v>
      </c>
      <c r="I106" s="94">
        <f t="shared" si="13"/>
        <v>0</v>
      </c>
      <c r="J106" s="60"/>
    </row>
    <row r="107" spans="1:10" ht="18.75">
      <c r="A107" s="132"/>
      <c r="B107" s="226"/>
      <c r="C107" s="3"/>
      <c r="D107" s="3"/>
      <c r="E107" s="94"/>
      <c r="F107" s="94"/>
      <c r="G107" s="95"/>
      <c r="H107" s="94"/>
      <c r="I107" s="94"/>
      <c r="J107" s="60"/>
    </row>
    <row r="108" spans="1:10" ht="18.75">
      <c r="A108" s="136" t="s">
        <v>318</v>
      </c>
      <c r="B108" s="33" t="s">
        <v>233</v>
      </c>
      <c r="C108" s="33"/>
      <c r="D108" s="13"/>
      <c r="E108" s="14"/>
      <c r="F108" s="98"/>
      <c r="G108" s="99"/>
      <c r="H108" s="98"/>
      <c r="I108" s="98"/>
      <c r="J108" s="60"/>
    </row>
    <row r="109" spans="1:10" ht="18.75">
      <c r="A109" s="2"/>
      <c r="B109" s="9" t="s">
        <v>90</v>
      </c>
      <c r="C109" s="7"/>
      <c r="D109" s="7" t="s">
        <v>85</v>
      </c>
      <c r="E109" s="20"/>
      <c r="F109" s="94">
        <f>C109*E109</f>
        <v>0</v>
      </c>
      <c r="G109" s="24"/>
      <c r="H109" s="94">
        <f>C109*G109</f>
        <v>0</v>
      </c>
      <c r="I109" s="94">
        <f t="shared" ref="I109:I112" si="14">F109+H109</f>
        <v>0</v>
      </c>
      <c r="J109" s="60"/>
    </row>
    <row r="110" spans="1:10" ht="18.75">
      <c r="A110" s="32"/>
      <c r="B110" s="9" t="s">
        <v>95</v>
      </c>
      <c r="C110" s="7"/>
      <c r="D110" s="7" t="s">
        <v>85</v>
      </c>
      <c r="E110" s="20"/>
      <c r="F110" s="94">
        <f>C110*E110</f>
        <v>0</v>
      </c>
      <c r="G110" s="24"/>
      <c r="H110" s="94">
        <f>C110*G110</f>
        <v>0</v>
      </c>
      <c r="I110" s="94">
        <f t="shared" si="14"/>
        <v>0</v>
      </c>
      <c r="J110" s="60"/>
    </row>
    <row r="111" spans="1:10" ht="18.75">
      <c r="A111" s="32"/>
      <c r="B111" s="9" t="s">
        <v>97</v>
      </c>
      <c r="C111" s="7"/>
      <c r="D111" s="7" t="s">
        <v>85</v>
      </c>
      <c r="E111" s="24"/>
      <c r="F111" s="94">
        <f>C111*E111</f>
        <v>0</v>
      </c>
      <c r="G111" s="24"/>
      <c r="H111" s="94">
        <f>C111*G111</f>
        <v>0</v>
      </c>
      <c r="I111" s="94">
        <f t="shared" si="14"/>
        <v>0</v>
      </c>
      <c r="J111" s="100"/>
    </row>
    <row r="112" spans="1:10" ht="18.75">
      <c r="A112" s="32"/>
      <c r="B112" s="9" t="s">
        <v>87</v>
      </c>
      <c r="C112" s="7"/>
      <c r="D112" s="7" t="s">
        <v>271</v>
      </c>
      <c r="E112" s="24"/>
      <c r="F112" s="94">
        <f>C112*E112</f>
        <v>0</v>
      </c>
      <c r="G112" s="24"/>
      <c r="H112" s="94">
        <f>C112*G112</f>
        <v>0</v>
      </c>
      <c r="I112" s="94">
        <f t="shared" si="14"/>
        <v>0</v>
      </c>
      <c r="J112" s="60"/>
    </row>
    <row r="113" spans="1:10" ht="18.75">
      <c r="A113" s="70"/>
      <c r="B113" s="71"/>
      <c r="C113" s="71"/>
      <c r="D113" s="71"/>
      <c r="E113" s="52"/>
      <c r="F113" s="52"/>
      <c r="G113" s="52"/>
      <c r="H113" s="52"/>
      <c r="I113" s="106"/>
      <c r="J113" s="52"/>
    </row>
    <row r="114" spans="1:10" ht="18.75">
      <c r="A114" s="70"/>
      <c r="B114" s="71"/>
      <c r="C114" s="71"/>
      <c r="D114" s="71"/>
      <c r="E114" s="52"/>
      <c r="F114" s="52"/>
      <c r="G114" s="52"/>
      <c r="H114" s="52"/>
      <c r="I114" s="106"/>
      <c r="J114" s="52"/>
    </row>
    <row r="115" spans="1:10" ht="18.75">
      <c r="A115" s="70"/>
      <c r="B115" s="52"/>
      <c r="C115" s="52"/>
      <c r="D115" s="52"/>
      <c r="E115" s="52"/>
      <c r="F115" s="52"/>
      <c r="G115" s="52"/>
      <c r="H115" s="52"/>
      <c r="I115" s="52"/>
      <c r="J115" s="52"/>
    </row>
    <row r="116" spans="1:10" ht="18.75">
      <c r="J116" s="52"/>
    </row>
    <row r="117" spans="1:10" ht="18.75">
      <c r="A117" s="52"/>
      <c r="B117" s="52"/>
      <c r="C117" s="52"/>
      <c r="D117" s="52"/>
      <c r="E117" s="52"/>
      <c r="F117" s="52"/>
      <c r="G117" s="52"/>
      <c r="H117" s="75" t="s">
        <v>9</v>
      </c>
      <c r="I117" s="245" t="s">
        <v>63</v>
      </c>
      <c r="J117" s="245"/>
    </row>
    <row r="118" spans="1:10" ht="18.75">
      <c r="A118" s="77"/>
      <c r="B118" s="77" t="s">
        <v>11</v>
      </c>
      <c r="C118" s="231" t="s">
        <v>462</v>
      </c>
      <c r="D118" s="231"/>
      <c r="E118" s="231"/>
      <c r="F118" s="231"/>
      <c r="G118" s="231"/>
      <c r="H118" s="231"/>
      <c r="I118" s="231"/>
      <c r="J118" s="231"/>
    </row>
    <row r="119" spans="1:10" ht="18.75">
      <c r="A119" s="55"/>
      <c r="B119" s="55" t="s">
        <v>12</v>
      </c>
      <c r="C119" s="246" t="s">
        <v>465</v>
      </c>
      <c r="D119" s="246"/>
      <c r="E119" s="246"/>
      <c r="F119" s="246"/>
      <c r="G119" s="246"/>
      <c r="H119" s="246"/>
      <c r="I119" s="246"/>
      <c r="J119" s="246"/>
    </row>
    <row r="120" spans="1:10" ht="18.75">
      <c r="A120" s="55"/>
      <c r="B120" s="55" t="s">
        <v>14</v>
      </c>
      <c r="C120" s="55" t="s">
        <v>15</v>
      </c>
      <c r="D120" s="56"/>
      <c r="E120" s="113"/>
      <c r="F120" s="78" t="s">
        <v>16</v>
      </c>
      <c r="G120" s="56"/>
      <c r="H120" s="55"/>
      <c r="I120" s="78" t="s">
        <v>17</v>
      </c>
      <c r="J120" s="56"/>
    </row>
    <row r="121" spans="1:10" ht="18.75">
      <c r="A121" s="55"/>
      <c r="B121" s="55" t="s">
        <v>18</v>
      </c>
      <c r="C121" s="246"/>
      <c r="D121" s="246"/>
      <c r="E121" s="246"/>
      <c r="F121" s="55" t="s">
        <v>56</v>
      </c>
      <c r="G121" s="78" t="s">
        <v>349</v>
      </c>
      <c r="H121" s="79"/>
      <c r="I121" s="232" t="s">
        <v>374</v>
      </c>
      <c r="J121" s="232"/>
    </row>
    <row r="122" spans="1:10" ht="19.5" thickBot="1">
      <c r="A122" s="80"/>
      <c r="B122" s="80"/>
      <c r="C122" s="80"/>
      <c r="D122" s="80"/>
      <c r="E122" s="80"/>
      <c r="F122" s="80"/>
      <c r="G122" s="80"/>
      <c r="H122" s="80"/>
      <c r="I122" s="80"/>
      <c r="J122" s="80"/>
    </row>
    <row r="123" spans="1:10" ht="19.5" thickTop="1">
      <c r="A123" s="81" t="s">
        <v>1</v>
      </c>
      <c r="B123" s="82" t="s">
        <v>0</v>
      </c>
      <c r="C123" s="82" t="s">
        <v>2</v>
      </c>
      <c r="D123" s="82" t="s">
        <v>3</v>
      </c>
      <c r="E123" s="242" t="s">
        <v>19</v>
      </c>
      <c r="F123" s="243"/>
      <c r="G123" s="243" t="s">
        <v>4</v>
      </c>
      <c r="H123" s="244"/>
      <c r="I123" s="82" t="s">
        <v>20</v>
      </c>
      <c r="J123" s="82" t="s">
        <v>5</v>
      </c>
    </row>
    <row r="124" spans="1:10" ht="19.5" thickBot="1">
      <c r="A124" s="83"/>
      <c r="B124" s="59"/>
      <c r="C124" s="59"/>
      <c r="D124" s="59"/>
      <c r="E124" s="114" t="s">
        <v>6</v>
      </c>
      <c r="F124" s="84" t="s">
        <v>7</v>
      </c>
      <c r="G124" s="84" t="s">
        <v>6</v>
      </c>
      <c r="H124" s="85" t="s">
        <v>7</v>
      </c>
      <c r="I124" s="59"/>
      <c r="J124" s="59"/>
    </row>
    <row r="125" spans="1:10" ht="19.5" thickTop="1">
      <c r="A125" s="89" t="s">
        <v>319</v>
      </c>
      <c r="B125" s="25" t="s">
        <v>98</v>
      </c>
      <c r="C125" s="25"/>
      <c r="D125" s="7"/>
      <c r="E125" s="32"/>
      <c r="F125" s="63"/>
      <c r="G125" s="93"/>
      <c r="H125" s="63"/>
      <c r="I125" s="63"/>
      <c r="J125" s="60"/>
    </row>
    <row r="126" spans="1:10" ht="18.75">
      <c r="A126" s="1"/>
      <c r="B126" s="9" t="s">
        <v>364</v>
      </c>
      <c r="C126" s="7"/>
      <c r="D126" s="7" t="s">
        <v>85</v>
      </c>
      <c r="E126" s="94"/>
      <c r="F126" s="94">
        <f>C126*E126</f>
        <v>0</v>
      </c>
      <c r="G126" s="95"/>
      <c r="H126" s="94">
        <f>C126*G126</f>
        <v>0</v>
      </c>
      <c r="I126" s="94">
        <f t="shared" ref="I126:I129" si="15">F126+H126</f>
        <v>0</v>
      </c>
      <c r="J126" s="60"/>
    </row>
    <row r="127" spans="1:10" ht="18.75">
      <c r="A127" s="1"/>
      <c r="B127" s="9" t="s">
        <v>370</v>
      </c>
      <c r="C127" s="7"/>
      <c r="D127" s="7" t="s">
        <v>85</v>
      </c>
      <c r="E127" s="94"/>
      <c r="F127" s="94">
        <f>C127*E127</f>
        <v>0</v>
      </c>
      <c r="G127" s="95"/>
      <c r="H127" s="94">
        <f>C127*G127</f>
        <v>0</v>
      </c>
      <c r="I127" s="94">
        <f t="shared" si="15"/>
        <v>0</v>
      </c>
      <c r="J127" s="60"/>
    </row>
    <row r="128" spans="1:10" ht="18.75">
      <c r="A128" s="1"/>
      <c r="B128" s="9" t="s">
        <v>99</v>
      </c>
      <c r="C128" s="7"/>
      <c r="D128" s="7" t="s">
        <v>85</v>
      </c>
      <c r="E128" s="94"/>
      <c r="F128" s="94">
        <f>C128*E128</f>
        <v>0</v>
      </c>
      <c r="G128" s="95"/>
      <c r="H128" s="94">
        <f>C128*G128</f>
        <v>0</v>
      </c>
      <c r="I128" s="94">
        <f t="shared" si="15"/>
        <v>0</v>
      </c>
      <c r="J128" s="60"/>
    </row>
    <row r="129" spans="1:10" ht="18.75">
      <c r="A129" s="1"/>
      <c r="B129" s="9" t="s">
        <v>87</v>
      </c>
      <c r="C129" s="7"/>
      <c r="D129" s="7" t="s">
        <v>271</v>
      </c>
      <c r="E129" s="94"/>
      <c r="F129" s="94">
        <f>C129*E129</f>
        <v>0</v>
      </c>
      <c r="G129" s="24"/>
      <c r="H129" s="94">
        <f>C129*G129</f>
        <v>0</v>
      </c>
      <c r="I129" s="94">
        <f t="shared" si="15"/>
        <v>0</v>
      </c>
      <c r="J129" s="60"/>
    </row>
    <row r="130" spans="1:10" ht="18.75">
      <c r="A130" s="1"/>
      <c r="B130" s="9"/>
      <c r="C130" s="7"/>
      <c r="D130" s="7"/>
      <c r="E130" s="94"/>
      <c r="F130" s="94"/>
      <c r="G130" s="24"/>
      <c r="H130" s="94"/>
      <c r="I130" s="94"/>
      <c r="J130" s="60"/>
    </row>
    <row r="131" spans="1:10" ht="18.75">
      <c r="A131" s="89" t="s">
        <v>320</v>
      </c>
      <c r="B131" s="25" t="s">
        <v>100</v>
      </c>
      <c r="C131" s="7"/>
      <c r="D131" s="32"/>
      <c r="E131" s="94"/>
      <c r="F131" s="94"/>
      <c r="G131" s="95"/>
      <c r="H131" s="94"/>
      <c r="I131" s="94"/>
      <c r="J131" s="60"/>
    </row>
    <row r="132" spans="1:10" ht="18.75">
      <c r="A132" s="44"/>
      <c r="B132" s="22" t="s">
        <v>364</v>
      </c>
      <c r="C132" s="23"/>
      <c r="D132" s="23" t="s">
        <v>85</v>
      </c>
      <c r="E132" s="94"/>
      <c r="F132" s="107">
        <f>C132*E132</f>
        <v>0</v>
      </c>
      <c r="G132" s="95"/>
      <c r="H132" s="107">
        <f>C132*G132</f>
        <v>0</v>
      </c>
      <c r="I132" s="94">
        <f t="shared" ref="I132:I135" si="16">F132+H132</f>
        <v>0</v>
      </c>
      <c r="J132" s="137"/>
    </row>
    <row r="133" spans="1:10" ht="18.75">
      <c r="A133" s="1"/>
      <c r="B133" s="5" t="s">
        <v>370</v>
      </c>
      <c r="C133" s="3"/>
      <c r="D133" s="3" t="s">
        <v>85</v>
      </c>
      <c r="E133" s="94"/>
      <c r="F133" s="94">
        <f>C133*E133</f>
        <v>0</v>
      </c>
      <c r="G133" s="95"/>
      <c r="H133" s="94">
        <f>C133*G133</f>
        <v>0</v>
      </c>
      <c r="I133" s="94">
        <f t="shared" si="16"/>
        <v>0</v>
      </c>
      <c r="J133" s="137"/>
    </row>
    <row r="134" spans="1:10" ht="18.75">
      <c r="A134" s="1"/>
      <c r="B134" s="5" t="s">
        <v>99</v>
      </c>
      <c r="C134" s="3"/>
      <c r="D134" s="3" t="s">
        <v>85</v>
      </c>
      <c r="E134" s="94"/>
      <c r="F134" s="94">
        <f>C134*E134</f>
        <v>0</v>
      </c>
      <c r="G134" s="95"/>
      <c r="H134" s="94">
        <f>C134*G134</f>
        <v>0</v>
      </c>
      <c r="I134" s="94">
        <f t="shared" si="16"/>
        <v>0</v>
      </c>
      <c r="J134" s="60"/>
    </row>
    <row r="135" spans="1:10" ht="18.75">
      <c r="A135" s="26"/>
      <c r="B135" s="5" t="s">
        <v>87</v>
      </c>
      <c r="C135" s="3"/>
      <c r="D135" s="3" t="s">
        <v>271</v>
      </c>
      <c r="E135" s="94"/>
      <c r="F135" s="94">
        <f>C135*E135</f>
        <v>0</v>
      </c>
      <c r="G135" s="20"/>
      <c r="H135" s="94">
        <f>C135*G135</f>
        <v>0</v>
      </c>
      <c r="I135" s="94">
        <f t="shared" si="16"/>
        <v>0</v>
      </c>
      <c r="J135" s="60"/>
    </row>
    <row r="136" spans="1:10" ht="18.75">
      <c r="A136" s="26"/>
      <c r="B136" s="35" t="s">
        <v>142</v>
      </c>
      <c r="C136" s="7"/>
      <c r="D136" s="7"/>
      <c r="E136" s="138"/>
      <c r="F136" s="94"/>
      <c r="G136" s="95"/>
      <c r="H136" s="94"/>
      <c r="I136" s="102">
        <f>SUM(I51:I54,I68:I71,I74:I77,I80:I83,I97:I100,I103:I106,I109:I112,I126:I129,I132:I135)</f>
        <v>0</v>
      </c>
      <c r="J136" s="60"/>
    </row>
    <row r="137" spans="1:10" ht="18.75">
      <c r="A137" s="26"/>
      <c r="B137" s="35"/>
      <c r="C137" s="7"/>
      <c r="D137" s="7"/>
      <c r="E137" s="138"/>
      <c r="F137" s="94"/>
      <c r="G137" s="95"/>
      <c r="H137" s="94"/>
      <c r="I137" s="102"/>
      <c r="J137" s="60"/>
    </row>
    <row r="138" spans="1:10" ht="18.75">
      <c r="A138" s="101" t="s">
        <v>321</v>
      </c>
      <c r="B138" s="25" t="s">
        <v>101</v>
      </c>
      <c r="C138" s="51"/>
      <c r="D138" s="63"/>
      <c r="E138" s="63"/>
      <c r="F138" s="63"/>
      <c r="G138" s="93"/>
      <c r="H138" s="63"/>
      <c r="I138" s="63"/>
      <c r="J138" s="60"/>
    </row>
    <row r="139" spans="1:10" ht="18.75">
      <c r="A139" s="101" t="s">
        <v>322</v>
      </c>
      <c r="B139" s="25" t="s">
        <v>144</v>
      </c>
      <c r="C139" s="7"/>
      <c r="D139" s="7"/>
      <c r="E139" s="63"/>
      <c r="F139" s="63"/>
      <c r="G139" s="93"/>
      <c r="H139" s="63"/>
      <c r="I139" s="63"/>
      <c r="J139" s="60"/>
    </row>
    <row r="140" spans="1:10" ht="18.75">
      <c r="A140" s="2"/>
      <c r="B140" s="9" t="s">
        <v>102</v>
      </c>
      <c r="C140" s="7"/>
      <c r="D140" s="7" t="s">
        <v>73</v>
      </c>
      <c r="E140" s="65"/>
      <c r="F140" s="94">
        <f t="shared" ref="F140" si="17">C140*E140</f>
        <v>0</v>
      </c>
      <c r="G140" s="188"/>
      <c r="H140" s="94">
        <f t="shared" ref="H140" si="18">C140*G140</f>
        <v>0</v>
      </c>
      <c r="I140" s="94">
        <f>F140+H140</f>
        <v>0</v>
      </c>
      <c r="J140" s="60"/>
    </row>
    <row r="141" spans="1:10" ht="18.75">
      <c r="A141" s="45"/>
      <c r="B141" s="22"/>
      <c r="C141" s="23"/>
      <c r="D141" s="23"/>
      <c r="E141" s="189"/>
      <c r="F141" s="94"/>
      <c r="G141" s="191"/>
      <c r="H141" s="94"/>
      <c r="I141" s="190"/>
      <c r="J141" s="62"/>
    </row>
    <row r="142" spans="1:10" ht="18.75">
      <c r="A142" s="70"/>
      <c r="B142" s="71"/>
      <c r="C142" s="71"/>
      <c r="D142" s="71"/>
      <c r="E142" s="52"/>
      <c r="F142" s="52"/>
      <c r="G142" s="52"/>
      <c r="H142" s="52"/>
      <c r="I142" s="106"/>
      <c r="J142" s="52"/>
    </row>
    <row r="143" spans="1:10" ht="18.75">
      <c r="A143" s="70"/>
      <c r="B143" s="71"/>
      <c r="C143" s="71"/>
      <c r="D143" s="71"/>
      <c r="E143" s="52"/>
      <c r="F143" s="52"/>
      <c r="G143" s="52"/>
      <c r="H143" s="52"/>
      <c r="I143" s="106"/>
      <c r="J143" s="52"/>
    </row>
    <row r="144" spans="1:10" ht="18.75">
      <c r="A144" s="70"/>
      <c r="B144" s="52"/>
      <c r="C144" s="52"/>
      <c r="D144" s="52"/>
      <c r="E144" s="52"/>
      <c r="F144" s="52"/>
      <c r="G144" s="52"/>
      <c r="H144" s="52"/>
      <c r="I144" s="52"/>
      <c r="J144" s="52"/>
    </row>
    <row r="145" spans="1:10" ht="18.75">
      <c r="J145" s="52"/>
    </row>
    <row r="146" spans="1:10" ht="18.75">
      <c r="A146" s="52"/>
      <c r="B146" s="52"/>
      <c r="C146" s="52"/>
      <c r="D146" s="52"/>
      <c r="E146" s="52"/>
      <c r="F146" s="52"/>
      <c r="G146" s="52"/>
      <c r="H146" s="75" t="s">
        <v>9</v>
      </c>
      <c r="I146" s="245" t="s">
        <v>125</v>
      </c>
      <c r="J146" s="245"/>
    </row>
    <row r="147" spans="1:10" ht="18.75">
      <c r="A147" s="77"/>
      <c r="B147" s="77" t="s">
        <v>11</v>
      </c>
      <c r="C147" s="231" t="s">
        <v>462</v>
      </c>
      <c r="D147" s="231"/>
      <c r="E147" s="231"/>
      <c r="F147" s="231"/>
      <c r="G147" s="231"/>
      <c r="H147" s="231"/>
      <c r="I147" s="231"/>
      <c r="J147" s="231"/>
    </row>
    <row r="148" spans="1:10" ht="18.75">
      <c r="A148" s="55"/>
      <c r="B148" s="55" t="s">
        <v>12</v>
      </c>
      <c r="C148" s="246" t="s">
        <v>463</v>
      </c>
      <c r="D148" s="246"/>
      <c r="E148" s="246"/>
      <c r="F148" s="246"/>
      <c r="G148" s="246"/>
      <c r="H148" s="246"/>
      <c r="I148" s="246"/>
      <c r="J148" s="246"/>
    </row>
    <row r="149" spans="1:10" ht="18.75">
      <c r="A149" s="55"/>
      <c r="B149" s="55" t="s">
        <v>14</v>
      </c>
      <c r="C149" s="55" t="s">
        <v>15</v>
      </c>
      <c r="D149" s="56"/>
      <c r="E149" s="113"/>
      <c r="F149" s="78" t="s">
        <v>16</v>
      </c>
      <c r="G149" s="56"/>
      <c r="H149" s="55"/>
      <c r="I149" s="78" t="s">
        <v>17</v>
      </c>
      <c r="J149" s="56"/>
    </row>
    <row r="150" spans="1:10" ht="18.75">
      <c r="A150" s="55"/>
      <c r="B150" s="55" t="s">
        <v>18</v>
      </c>
      <c r="C150" s="246"/>
      <c r="D150" s="246"/>
      <c r="E150" s="246"/>
      <c r="F150" s="55" t="s">
        <v>56</v>
      </c>
      <c r="G150" s="78" t="s">
        <v>349</v>
      </c>
      <c r="H150" s="79"/>
      <c r="I150" s="232" t="s">
        <v>374</v>
      </c>
      <c r="J150" s="232"/>
    </row>
    <row r="151" spans="1:10" ht="19.5" thickBot="1">
      <c r="A151" s="80"/>
      <c r="B151" s="80"/>
      <c r="C151" s="80"/>
      <c r="D151" s="80"/>
      <c r="E151" s="80"/>
      <c r="F151" s="80"/>
      <c r="G151" s="80"/>
      <c r="H151" s="80"/>
      <c r="I151" s="80"/>
      <c r="J151" s="80"/>
    </row>
    <row r="152" spans="1:10" ht="19.5" thickTop="1">
      <c r="A152" s="81" t="s">
        <v>1</v>
      </c>
      <c r="B152" s="82" t="s">
        <v>0</v>
      </c>
      <c r="C152" s="82" t="s">
        <v>2</v>
      </c>
      <c r="D152" s="82" t="s">
        <v>3</v>
      </c>
      <c r="E152" s="242" t="s">
        <v>19</v>
      </c>
      <c r="F152" s="243"/>
      <c r="G152" s="243" t="s">
        <v>4</v>
      </c>
      <c r="H152" s="244"/>
      <c r="I152" s="229" t="s">
        <v>20</v>
      </c>
      <c r="J152" s="82" t="s">
        <v>5</v>
      </c>
    </row>
    <row r="153" spans="1:10" ht="19.5" thickBot="1">
      <c r="A153" s="83"/>
      <c r="B153" s="59"/>
      <c r="C153" s="59"/>
      <c r="D153" s="59"/>
      <c r="E153" s="114" t="s">
        <v>6</v>
      </c>
      <c r="F153" s="84" t="s">
        <v>7</v>
      </c>
      <c r="G153" s="84" t="s">
        <v>6</v>
      </c>
      <c r="H153" s="85" t="s">
        <v>7</v>
      </c>
      <c r="I153" s="59"/>
      <c r="J153" s="59"/>
    </row>
    <row r="154" spans="1:10" ht="19.5" thickTop="1">
      <c r="A154" s="2"/>
      <c r="B154" s="5" t="s">
        <v>217</v>
      </c>
      <c r="C154" s="3"/>
      <c r="D154" s="3" t="s">
        <v>73</v>
      </c>
      <c r="E154" s="94"/>
      <c r="F154" s="94">
        <f>C154*E154</f>
        <v>0</v>
      </c>
      <c r="G154" s="95"/>
      <c r="H154" s="94">
        <f>C154*G154</f>
        <v>0</v>
      </c>
      <c r="I154" s="94">
        <f>F154+H154</f>
        <v>0</v>
      </c>
      <c r="J154" s="60"/>
    </row>
    <row r="155" spans="1:10" ht="18.75">
      <c r="A155" s="89"/>
      <c r="B155" s="4"/>
      <c r="C155" s="4"/>
      <c r="D155" s="3"/>
      <c r="E155" s="94"/>
      <c r="F155" s="94"/>
      <c r="G155" s="95"/>
      <c r="H155" s="94"/>
      <c r="I155" s="94"/>
      <c r="J155" s="60"/>
    </row>
    <row r="156" spans="1:10" ht="18.75">
      <c r="A156" s="89" t="s">
        <v>323</v>
      </c>
      <c r="B156" s="4" t="s">
        <v>110</v>
      </c>
      <c r="C156" s="4"/>
      <c r="D156" s="3"/>
      <c r="E156" s="94"/>
      <c r="F156" s="94"/>
      <c r="G156" s="95"/>
      <c r="H156" s="94"/>
      <c r="I156" s="94"/>
      <c r="J156" s="60"/>
    </row>
    <row r="157" spans="1:10" ht="18.75">
      <c r="A157" s="1"/>
      <c r="B157" s="5" t="s">
        <v>234</v>
      </c>
      <c r="C157" s="3"/>
      <c r="D157" s="3" t="s">
        <v>85</v>
      </c>
      <c r="E157" s="94"/>
      <c r="F157" s="94">
        <f t="shared" ref="F157:F160" si="19">C157*E157</f>
        <v>0</v>
      </c>
      <c r="G157" s="95"/>
      <c r="H157" s="94">
        <f t="shared" ref="H157:H160" si="20">C157*G157</f>
        <v>0</v>
      </c>
      <c r="I157" s="94">
        <f t="shared" ref="I157:I160" si="21">F157+H157</f>
        <v>0</v>
      </c>
      <c r="J157" s="60"/>
    </row>
    <row r="158" spans="1:10" ht="18.75">
      <c r="A158" s="1"/>
      <c r="B158" s="5" t="s">
        <v>111</v>
      </c>
      <c r="C158" s="3"/>
      <c r="D158" s="3" t="s">
        <v>85</v>
      </c>
      <c r="E158" s="94"/>
      <c r="F158" s="94">
        <f t="shared" si="19"/>
        <v>0</v>
      </c>
      <c r="G158" s="95"/>
      <c r="H158" s="94">
        <f t="shared" si="20"/>
        <v>0</v>
      </c>
      <c r="I158" s="94">
        <f t="shared" si="21"/>
        <v>0</v>
      </c>
      <c r="J158" s="60"/>
    </row>
    <row r="159" spans="1:10" ht="18.75">
      <c r="A159" s="1"/>
      <c r="B159" s="5" t="s">
        <v>112</v>
      </c>
      <c r="C159" s="3"/>
      <c r="D159" s="3" t="s">
        <v>85</v>
      </c>
      <c r="E159" s="94"/>
      <c r="F159" s="94">
        <f t="shared" si="19"/>
        <v>0</v>
      </c>
      <c r="G159" s="95"/>
      <c r="H159" s="94">
        <f t="shared" si="20"/>
        <v>0</v>
      </c>
      <c r="I159" s="94">
        <f t="shared" si="21"/>
        <v>0</v>
      </c>
      <c r="J159" s="60"/>
    </row>
    <row r="160" spans="1:10" ht="18.75">
      <c r="A160" s="26"/>
      <c r="B160" s="5" t="s">
        <v>113</v>
      </c>
      <c r="C160" s="3"/>
      <c r="D160" s="3" t="s">
        <v>85</v>
      </c>
      <c r="E160" s="94"/>
      <c r="F160" s="94">
        <f t="shared" si="19"/>
        <v>0</v>
      </c>
      <c r="G160" s="95"/>
      <c r="H160" s="94">
        <f t="shared" si="20"/>
        <v>0</v>
      </c>
      <c r="I160" s="94">
        <f t="shared" si="21"/>
        <v>0</v>
      </c>
      <c r="J160" s="60"/>
    </row>
    <row r="161" spans="1:10" ht="18.75">
      <c r="A161" s="26"/>
      <c r="B161" s="5" t="s">
        <v>114</v>
      </c>
      <c r="C161" s="3"/>
      <c r="D161" s="3" t="s">
        <v>85</v>
      </c>
      <c r="E161" s="94"/>
      <c r="F161" s="94">
        <f>C161*E161</f>
        <v>0</v>
      </c>
      <c r="G161" s="95"/>
      <c r="H161" s="94">
        <f>C161*G161</f>
        <v>0</v>
      </c>
      <c r="I161" s="94">
        <f>F161+H161</f>
        <v>0</v>
      </c>
      <c r="J161" s="60"/>
    </row>
    <row r="162" spans="1:10" ht="18.75">
      <c r="A162" s="101"/>
      <c r="B162" s="5" t="s">
        <v>96</v>
      </c>
      <c r="C162" s="3"/>
      <c r="D162" s="3" t="s">
        <v>85</v>
      </c>
      <c r="E162" s="94"/>
      <c r="F162" s="94">
        <f>C162*E162</f>
        <v>0</v>
      </c>
      <c r="G162" s="95"/>
      <c r="H162" s="94">
        <f>C162*G162</f>
        <v>0</v>
      </c>
      <c r="I162" s="94">
        <f>F162+H162</f>
        <v>0</v>
      </c>
      <c r="J162" s="60"/>
    </row>
    <row r="163" spans="1:10" ht="18.75">
      <c r="A163" s="101"/>
      <c r="B163" s="5" t="s">
        <v>115</v>
      </c>
      <c r="C163" s="3"/>
      <c r="D163" s="3" t="s">
        <v>271</v>
      </c>
      <c r="E163" s="94"/>
      <c r="F163" s="94">
        <f>C163*E163</f>
        <v>0</v>
      </c>
      <c r="G163" s="95"/>
      <c r="H163" s="94">
        <f>C163*G163</f>
        <v>0</v>
      </c>
      <c r="I163" s="94">
        <f>F163+H163</f>
        <v>0</v>
      </c>
      <c r="J163" s="60"/>
    </row>
    <row r="164" spans="1:10" ht="18.75">
      <c r="A164" s="29"/>
      <c r="B164" s="39" t="s">
        <v>143</v>
      </c>
      <c r="C164" s="13"/>
      <c r="D164" s="13"/>
      <c r="E164" s="98"/>
      <c r="F164" s="98"/>
      <c r="G164" s="99"/>
      <c r="H164" s="98"/>
      <c r="I164" s="140">
        <f>SUM(I140:I141,I154,I157:I163)</f>
        <v>0</v>
      </c>
      <c r="J164" s="100"/>
    </row>
    <row r="165" spans="1:10" ht="18.75">
      <c r="A165" s="1"/>
      <c r="B165" s="35"/>
      <c r="C165" s="7"/>
      <c r="D165" s="7"/>
      <c r="E165" s="94"/>
      <c r="F165" s="94"/>
      <c r="G165" s="95"/>
      <c r="H165" s="94"/>
      <c r="I165" s="102"/>
      <c r="J165" s="60"/>
    </row>
    <row r="166" spans="1:10" ht="18.75">
      <c r="A166" s="89" t="s">
        <v>324</v>
      </c>
      <c r="B166" s="4" t="s">
        <v>116</v>
      </c>
      <c r="C166" s="3"/>
      <c r="D166" s="3"/>
      <c r="E166" s="63"/>
      <c r="F166" s="63"/>
      <c r="G166" s="93"/>
      <c r="H166" s="63"/>
      <c r="I166" s="63"/>
      <c r="J166" s="60"/>
    </row>
    <row r="167" spans="1:10" ht="18.75">
      <c r="A167" s="89" t="s">
        <v>325</v>
      </c>
      <c r="B167" s="4" t="s">
        <v>145</v>
      </c>
      <c r="C167" s="3"/>
      <c r="D167" s="3"/>
      <c r="E167" s="63"/>
      <c r="F167" s="63"/>
      <c r="G167" s="93"/>
      <c r="H167" s="63"/>
      <c r="I167" s="63"/>
      <c r="J167" s="60"/>
    </row>
    <row r="168" spans="1:10" ht="18.75">
      <c r="A168" s="32"/>
      <c r="B168" s="5" t="s">
        <v>437</v>
      </c>
      <c r="C168" s="3"/>
      <c r="D168" s="3" t="s">
        <v>73</v>
      </c>
      <c r="E168" s="247" t="s">
        <v>286</v>
      </c>
      <c r="F168" s="248"/>
      <c r="G168" s="95"/>
      <c r="H168" s="94">
        <f>C168*G168</f>
        <v>0</v>
      </c>
      <c r="I168" s="94">
        <f>H168</f>
        <v>0</v>
      </c>
      <c r="J168" s="60"/>
    </row>
    <row r="169" spans="1:10" ht="18.75">
      <c r="A169" s="32"/>
      <c r="B169" s="5" t="s">
        <v>117</v>
      </c>
      <c r="C169" s="3"/>
      <c r="D169" s="3" t="s">
        <v>73</v>
      </c>
      <c r="E169" s="94"/>
      <c r="F169" s="94">
        <f t="shared" ref="F169:F170" si="22">C169*E169</f>
        <v>0</v>
      </c>
      <c r="G169" s="95"/>
      <c r="H169" s="94">
        <f t="shared" ref="H169:H170" si="23">C169*G169</f>
        <v>0</v>
      </c>
      <c r="I169" s="94">
        <f t="shared" ref="I169:I170" si="24">F169+H169</f>
        <v>0</v>
      </c>
      <c r="J169" s="60"/>
    </row>
    <row r="170" spans="1:10" ht="18.75">
      <c r="A170" s="32"/>
      <c r="B170" s="5" t="s">
        <v>118</v>
      </c>
      <c r="C170" s="3"/>
      <c r="D170" s="3" t="s">
        <v>73</v>
      </c>
      <c r="E170" s="94"/>
      <c r="F170" s="94">
        <f t="shared" si="22"/>
        <v>0</v>
      </c>
      <c r="G170" s="95"/>
      <c r="H170" s="94">
        <f t="shared" si="23"/>
        <v>0</v>
      </c>
      <c r="I170" s="94">
        <f t="shared" si="24"/>
        <v>0</v>
      </c>
      <c r="J170" s="60"/>
    </row>
    <row r="171" spans="1:10" ht="18.75">
      <c r="A171" s="70"/>
      <c r="B171" s="71"/>
      <c r="C171" s="71"/>
      <c r="D171" s="71"/>
      <c r="E171" s="52"/>
      <c r="F171" s="52"/>
      <c r="G171" s="52"/>
      <c r="H171" s="52"/>
      <c r="I171" s="106"/>
      <c r="J171" s="52"/>
    </row>
    <row r="172" spans="1:10" ht="18.75">
      <c r="A172" s="70"/>
      <c r="B172" s="71"/>
      <c r="C172" s="71"/>
      <c r="D172" s="71"/>
      <c r="E172" s="52"/>
      <c r="F172" s="52"/>
      <c r="G172" s="52"/>
      <c r="H172" s="52"/>
      <c r="I172" s="106"/>
      <c r="J172" s="52"/>
    </row>
    <row r="173" spans="1:10" ht="18.75">
      <c r="A173" s="70"/>
      <c r="B173" s="52"/>
      <c r="C173" s="52"/>
      <c r="D173" s="52"/>
      <c r="E173" s="52"/>
      <c r="F173" s="52"/>
      <c r="G173" s="52"/>
      <c r="H173" s="52"/>
      <c r="I173" s="52"/>
      <c r="J173" s="52"/>
    </row>
    <row r="174" spans="1:10" ht="18.75">
      <c r="J174" s="52"/>
    </row>
    <row r="175" spans="1:10" ht="18.75">
      <c r="A175" s="52"/>
      <c r="B175" s="52"/>
      <c r="C175" s="52"/>
      <c r="D175" s="52"/>
      <c r="E175" s="52"/>
      <c r="F175" s="52"/>
      <c r="G175" s="52"/>
      <c r="H175" s="75" t="s">
        <v>9</v>
      </c>
      <c r="I175" s="245" t="s">
        <v>126</v>
      </c>
      <c r="J175" s="245"/>
    </row>
    <row r="176" spans="1:10" ht="18.75">
      <c r="A176" s="77"/>
      <c r="B176" s="77" t="s">
        <v>11</v>
      </c>
      <c r="C176" s="231" t="s">
        <v>462</v>
      </c>
      <c r="D176" s="231"/>
      <c r="E176" s="231"/>
      <c r="F176" s="231"/>
      <c r="G176" s="231"/>
      <c r="H176" s="231"/>
      <c r="I176" s="231"/>
      <c r="J176" s="231"/>
    </row>
    <row r="177" spans="1:10" ht="18.75">
      <c r="A177" s="55"/>
      <c r="B177" s="55" t="s">
        <v>12</v>
      </c>
      <c r="C177" s="246" t="s">
        <v>465</v>
      </c>
      <c r="D177" s="246"/>
      <c r="E177" s="246"/>
      <c r="F177" s="246"/>
      <c r="G177" s="246"/>
      <c r="H177" s="246"/>
      <c r="I177" s="246"/>
      <c r="J177" s="246"/>
    </row>
    <row r="178" spans="1:10" ht="18.75">
      <c r="A178" s="55"/>
      <c r="B178" s="55" t="s">
        <v>14</v>
      </c>
      <c r="C178" s="55" t="s">
        <v>15</v>
      </c>
      <c r="D178" s="56"/>
      <c r="E178" s="113"/>
      <c r="F178" s="78" t="s">
        <v>16</v>
      </c>
      <c r="G178" s="56"/>
      <c r="H178" s="55"/>
      <c r="I178" s="78" t="s">
        <v>17</v>
      </c>
      <c r="J178" s="56"/>
    </row>
    <row r="179" spans="1:10" ht="18.75">
      <c r="A179" s="55"/>
      <c r="B179" s="55" t="s">
        <v>18</v>
      </c>
      <c r="C179" s="246"/>
      <c r="D179" s="246"/>
      <c r="E179" s="246"/>
      <c r="F179" s="55" t="s">
        <v>56</v>
      </c>
      <c r="G179" s="78" t="s">
        <v>349</v>
      </c>
      <c r="H179" s="79"/>
      <c r="I179" s="232" t="s">
        <v>374</v>
      </c>
      <c r="J179" s="232"/>
    </row>
    <row r="180" spans="1:10" ht="19.5" thickBot="1">
      <c r="A180" s="80"/>
      <c r="B180" s="80"/>
      <c r="C180" s="80"/>
      <c r="D180" s="80"/>
      <c r="E180" s="80"/>
      <c r="F180" s="80"/>
      <c r="G180" s="80"/>
      <c r="H180" s="80"/>
      <c r="I180" s="80"/>
      <c r="J180" s="80"/>
    </row>
    <row r="181" spans="1:10" ht="19.5" thickTop="1">
      <c r="A181" s="81" t="s">
        <v>1</v>
      </c>
      <c r="B181" s="82" t="s">
        <v>0</v>
      </c>
      <c r="C181" s="82" t="s">
        <v>2</v>
      </c>
      <c r="D181" s="82" t="s">
        <v>3</v>
      </c>
      <c r="E181" s="242" t="s">
        <v>19</v>
      </c>
      <c r="F181" s="243"/>
      <c r="G181" s="243" t="s">
        <v>4</v>
      </c>
      <c r="H181" s="244"/>
      <c r="I181" s="229" t="s">
        <v>20</v>
      </c>
      <c r="J181" s="82" t="s">
        <v>5</v>
      </c>
    </row>
    <row r="182" spans="1:10" ht="19.5" thickBot="1">
      <c r="A182" s="83"/>
      <c r="B182" s="59"/>
      <c r="C182" s="59"/>
      <c r="D182" s="59"/>
      <c r="E182" s="114" t="s">
        <v>6</v>
      </c>
      <c r="F182" s="84" t="s">
        <v>7</v>
      </c>
      <c r="G182" s="84" t="s">
        <v>6</v>
      </c>
      <c r="H182" s="85" t="s">
        <v>7</v>
      </c>
      <c r="I182" s="59"/>
      <c r="J182" s="59"/>
    </row>
    <row r="183" spans="1:10" ht="19.5" thickTop="1">
      <c r="A183" s="89" t="s">
        <v>326</v>
      </c>
      <c r="B183" s="4" t="s">
        <v>119</v>
      </c>
      <c r="C183" s="3"/>
      <c r="D183" s="3"/>
      <c r="E183" s="94"/>
      <c r="F183" s="141"/>
      <c r="G183" s="141"/>
      <c r="H183" s="141"/>
      <c r="I183" s="141"/>
      <c r="J183" s="60"/>
    </row>
    <row r="184" spans="1:10" ht="18.75">
      <c r="A184" s="32"/>
      <c r="B184" s="5" t="s">
        <v>120</v>
      </c>
      <c r="C184" s="3"/>
      <c r="D184" s="3" t="s">
        <v>73</v>
      </c>
      <c r="E184" s="94"/>
      <c r="F184" s="94">
        <f>C184*E184</f>
        <v>0</v>
      </c>
      <c r="G184" s="95"/>
      <c r="H184" s="94">
        <f>C184*G184</f>
        <v>0</v>
      </c>
      <c r="I184" s="94">
        <f>F184+H184</f>
        <v>0</v>
      </c>
      <c r="J184" s="60"/>
    </row>
    <row r="185" spans="1:10" ht="18.75">
      <c r="A185" s="89" t="s">
        <v>327</v>
      </c>
      <c r="B185" s="4" t="s">
        <v>110</v>
      </c>
      <c r="C185" s="4"/>
      <c r="D185" s="27"/>
      <c r="E185" s="94"/>
      <c r="F185" s="141"/>
      <c r="G185" s="141"/>
      <c r="H185" s="141"/>
      <c r="I185" s="141"/>
      <c r="J185" s="60"/>
    </row>
    <row r="186" spans="1:10" ht="18.75">
      <c r="A186" s="32"/>
      <c r="B186" s="5" t="s">
        <v>111</v>
      </c>
      <c r="C186" s="3"/>
      <c r="D186" s="3" t="s">
        <v>85</v>
      </c>
      <c r="E186" s="94"/>
      <c r="F186" s="94">
        <f>C186*E186</f>
        <v>0</v>
      </c>
      <c r="G186" s="95"/>
      <c r="H186" s="94">
        <f>C186*G186</f>
        <v>0</v>
      </c>
      <c r="I186" s="94">
        <f t="shared" ref="I186:I189" si="25">F186+H186</f>
        <v>0</v>
      </c>
      <c r="J186" s="60"/>
    </row>
    <row r="187" spans="1:10" ht="18.75">
      <c r="A187" s="32"/>
      <c r="B187" s="5" t="s">
        <v>113</v>
      </c>
      <c r="C187" s="3"/>
      <c r="D187" s="3" t="s">
        <v>85</v>
      </c>
      <c r="E187" s="94"/>
      <c r="F187" s="94">
        <f>C187*E187</f>
        <v>0</v>
      </c>
      <c r="G187" s="95"/>
      <c r="H187" s="94">
        <f>C187*G187</f>
        <v>0</v>
      </c>
      <c r="I187" s="94">
        <f t="shared" si="25"/>
        <v>0</v>
      </c>
      <c r="J187" s="60"/>
    </row>
    <row r="188" spans="1:10" ht="18.75">
      <c r="A188" s="32"/>
      <c r="B188" s="5" t="s">
        <v>218</v>
      </c>
      <c r="C188" s="3"/>
      <c r="D188" s="3" t="s">
        <v>85</v>
      </c>
      <c r="E188" s="94"/>
      <c r="F188" s="94">
        <f>C188*E188</f>
        <v>0</v>
      </c>
      <c r="G188" s="95"/>
      <c r="H188" s="94">
        <f>C188*G188</f>
        <v>0</v>
      </c>
      <c r="I188" s="94">
        <f t="shared" si="25"/>
        <v>0</v>
      </c>
      <c r="J188" s="60"/>
    </row>
    <row r="189" spans="1:10" ht="18.75">
      <c r="A189" s="32"/>
      <c r="B189" s="5" t="s">
        <v>115</v>
      </c>
      <c r="C189" s="3"/>
      <c r="D189" s="3" t="s">
        <v>271</v>
      </c>
      <c r="E189" s="94"/>
      <c r="F189" s="94">
        <f>C189*E189</f>
        <v>0</v>
      </c>
      <c r="G189" s="95"/>
      <c r="H189" s="94">
        <f>C189*G189</f>
        <v>0</v>
      </c>
      <c r="I189" s="94">
        <f t="shared" si="25"/>
        <v>0</v>
      </c>
      <c r="J189" s="60"/>
    </row>
    <row r="190" spans="1:10" ht="18.75">
      <c r="A190" s="32"/>
      <c r="B190" s="101" t="s">
        <v>147</v>
      </c>
      <c r="C190" s="91"/>
      <c r="D190" s="51"/>
      <c r="E190" s="94"/>
      <c r="F190" s="94"/>
      <c r="G190" s="95"/>
      <c r="H190" s="94"/>
      <c r="I190" s="102">
        <f>SUM(I168:I170,I184,I186:I189)</f>
        <v>0</v>
      </c>
      <c r="J190" s="60"/>
    </row>
    <row r="191" spans="1:10" ht="18.75">
      <c r="A191" s="101"/>
      <c r="B191" s="25"/>
      <c r="C191" s="7"/>
      <c r="D191" s="7"/>
      <c r="E191" s="63"/>
      <c r="F191" s="63"/>
      <c r="G191" s="93"/>
      <c r="H191" s="63"/>
      <c r="I191" s="63"/>
      <c r="J191" s="60"/>
    </row>
    <row r="192" spans="1:10" ht="18.75">
      <c r="A192" s="50" t="s">
        <v>328</v>
      </c>
      <c r="B192" s="4" t="s">
        <v>121</v>
      </c>
      <c r="C192" s="4"/>
      <c r="D192" s="142"/>
      <c r="E192" s="63"/>
      <c r="F192" s="63"/>
      <c r="G192" s="93"/>
      <c r="H192" s="63"/>
      <c r="I192" s="63"/>
      <c r="J192" s="137"/>
    </row>
    <row r="193" spans="1:10" ht="18.75">
      <c r="A193" s="1"/>
      <c r="B193" s="110" t="s">
        <v>363</v>
      </c>
      <c r="C193" s="6"/>
      <c r="D193" s="3" t="s">
        <v>85</v>
      </c>
      <c r="E193" s="94"/>
      <c r="F193" s="94">
        <f>C193*E193</f>
        <v>0</v>
      </c>
      <c r="G193" s="95"/>
      <c r="H193" s="94">
        <f>C193*G193</f>
        <v>0</v>
      </c>
      <c r="I193" s="94">
        <f t="shared" ref="I193:I197" si="26">F193+H193</f>
        <v>0</v>
      </c>
      <c r="J193" s="60"/>
    </row>
    <row r="194" spans="1:10" ht="18.75">
      <c r="A194" s="1"/>
      <c r="B194" s="110" t="s">
        <v>90</v>
      </c>
      <c r="C194" s="6"/>
      <c r="D194" s="3" t="s">
        <v>85</v>
      </c>
      <c r="E194" s="94"/>
      <c r="F194" s="94">
        <f>C194*E194</f>
        <v>0</v>
      </c>
      <c r="G194" s="95"/>
      <c r="H194" s="94">
        <f>C194*G194</f>
        <v>0</v>
      </c>
      <c r="I194" s="94">
        <f t="shared" si="26"/>
        <v>0</v>
      </c>
      <c r="J194" s="60"/>
    </row>
    <row r="195" spans="1:10" ht="18.75">
      <c r="A195" s="1"/>
      <c r="B195" s="110" t="s">
        <v>122</v>
      </c>
      <c r="C195" s="6"/>
      <c r="D195" s="3" t="s">
        <v>85</v>
      </c>
      <c r="E195" s="94"/>
      <c r="F195" s="94">
        <f t="shared" ref="F195" si="27">C195*E195</f>
        <v>0</v>
      </c>
      <c r="G195" s="95"/>
      <c r="H195" s="94">
        <f t="shared" ref="H195" si="28">C195*G195</f>
        <v>0</v>
      </c>
      <c r="I195" s="94">
        <f t="shared" si="26"/>
        <v>0</v>
      </c>
      <c r="J195" s="60"/>
    </row>
    <row r="196" spans="1:10" ht="18.75">
      <c r="A196" s="1"/>
      <c r="B196" s="110" t="s">
        <v>123</v>
      </c>
      <c r="C196" s="6"/>
      <c r="D196" s="3" t="s">
        <v>271</v>
      </c>
      <c r="E196" s="94"/>
      <c r="F196" s="94">
        <f>C196*E196</f>
        <v>0</v>
      </c>
      <c r="G196" s="95"/>
      <c r="H196" s="94">
        <f>C196*G196</f>
        <v>0</v>
      </c>
      <c r="I196" s="94">
        <f t="shared" si="26"/>
        <v>0</v>
      </c>
      <c r="J196" s="60"/>
    </row>
    <row r="197" spans="1:10" ht="18.75">
      <c r="A197" s="26"/>
      <c r="B197" s="110" t="s">
        <v>124</v>
      </c>
      <c r="C197" s="6"/>
      <c r="D197" s="3" t="s">
        <v>271</v>
      </c>
      <c r="E197" s="94"/>
      <c r="F197" s="94">
        <f>C197*E197</f>
        <v>0</v>
      </c>
      <c r="G197" s="95"/>
      <c r="H197" s="94">
        <f>C197*G197</f>
        <v>0</v>
      </c>
      <c r="I197" s="94">
        <f t="shared" si="26"/>
        <v>0</v>
      </c>
      <c r="J197" s="60"/>
    </row>
    <row r="198" spans="1:10" ht="18.75">
      <c r="A198" s="32"/>
      <c r="B198" s="101" t="s">
        <v>219</v>
      </c>
      <c r="C198" s="91"/>
      <c r="D198" s="142"/>
      <c r="E198" s="94"/>
      <c r="F198" s="94"/>
      <c r="G198" s="95"/>
      <c r="H198" s="94"/>
      <c r="I198" s="102">
        <f>SUM(I193:I197)</f>
        <v>0</v>
      </c>
      <c r="J198" s="60"/>
    </row>
    <row r="199" spans="1:10" ht="18.75">
      <c r="A199" s="1"/>
      <c r="B199" s="35" t="s">
        <v>137</v>
      </c>
      <c r="C199" s="6"/>
      <c r="D199" s="7"/>
      <c r="E199" s="94"/>
      <c r="F199" s="94"/>
      <c r="G199" s="24"/>
      <c r="H199" s="94"/>
      <c r="I199" s="102">
        <f>I47+I136+I164+I190+I198</f>
        <v>0</v>
      </c>
      <c r="J199" s="60"/>
    </row>
    <row r="200" spans="1:10" ht="18.75">
      <c r="A200" s="70"/>
      <c r="B200" s="71"/>
      <c r="C200" s="71"/>
      <c r="D200" s="71"/>
      <c r="E200" s="52"/>
      <c r="F200" s="52"/>
      <c r="G200" s="52"/>
      <c r="H200" s="52"/>
      <c r="I200" s="106"/>
      <c r="J200" s="52"/>
    </row>
    <row r="201" spans="1:10" ht="18.75">
      <c r="A201" s="70"/>
      <c r="B201" s="71"/>
      <c r="C201" s="71"/>
      <c r="D201" s="71"/>
      <c r="E201" s="52"/>
      <c r="F201" s="52"/>
      <c r="G201" s="52"/>
      <c r="H201" s="52"/>
      <c r="I201" s="106"/>
      <c r="J201" s="52"/>
    </row>
    <row r="202" spans="1:10" ht="18.75">
      <c r="A202" s="70"/>
      <c r="B202" s="52"/>
      <c r="C202" s="52"/>
      <c r="D202" s="52"/>
      <c r="E202" s="52"/>
      <c r="F202" s="52"/>
      <c r="G202" s="52"/>
      <c r="H202" s="52"/>
      <c r="I202" s="52"/>
      <c r="J202" s="52"/>
    </row>
    <row r="203" spans="1:10" ht="18.75">
      <c r="J203" s="52"/>
    </row>
  </sheetData>
  <mergeCells count="50">
    <mergeCell ref="I1:J1"/>
    <mergeCell ref="C2:J2"/>
    <mergeCell ref="C3:J3"/>
    <mergeCell ref="I30:J30"/>
    <mergeCell ref="C31:J31"/>
    <mergeCell ref="E7:F7"/>
    <mergeCell ref="G7:H7"/>
    <mergeCell ref="C5:E5"/>
    <mergeCell ref="I5:J5"/>
    <mergeCell ref="I88:J88"/>
    <mergeCell ref="C89:J89"/>
    <mergeCell ref="C90:J90"/>
    <mergeCell ref="C121:E121"/>
    <mergeCell ref="I121:J121"/>
    <mergeCell ref="E94:F94"/>
    <mergeCell ref="G94:H94"/>
    <mergeCell ref="I117:J117"/>
    <mergeCell ref="C118:J118"/>
    <mergeCell ref="C119:J119"/>
    <mergeCell ref="E123:F123"/>
    <mergeCell ref="G123:H123"/>
    <mergeCell ref="C92:E92"/>
    <mergeCell ref="I92:J92"/>
    <mergeCell ref="C32:J32"/>
    <mergeCell ref="G65:H65"/>
    <mergeCell ref="I59:J59"/>
    <mergeCell ref="C60:J60"/>
    <mergeCell ref="C61:J61"/>
    <mergeCell ref="C34:E34"/>
    <mergeCell ref="I34:J34"/>
    <mergeCell ref="C63:E63"/>
    <mergeCell ref="I63:J63"/>
    <mergeCell ref="E65:F65"/>
    <mergeCell ref="E36:F36"/>
    <mergeCell ref="G36:H36"/>
    <mergeCell ref="E152:F152"/>
    <mergeCell ref="G152:H152"/>
    <mergeCell ref="I146:J146"/>
    <mergeCell ref="C147:J147"/>
    <mergeCell ref="C148:J148"/>
    <mergeCell ref="C150:E150"/>
    <mergeCell ref="I150:J150"/>
    <mergeCell ref="E168:F168"/>
    <mergeCell ref="E181:F181"/>
    <mergeCell ref="G181:H181"/>
    <mergeCell ref="I175:J175"/>
    <mergeCell ref="C176:J176"/>
    <mergeCell ref="C177:J177"/>
    <mergeCell ref="C179:E179"/>
    <mergeCell ref="I179:J179"/>
  </mergeCells>
  <pageMargins left="0.7" right="0.7" top="0.75" bottom="0.75" header="0.3" footer="0.3"/>
  <pageSetup paperSize="9" scale="9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A817-0BC6-1140-93B0-9631123E7C12}">
  <sheetPr>
    <tabColor rgb="FFFFFF00"/>
    <pageSetUpPr fitToPage="1"/>
  </sheetPr>
  <dimension ref="A1:J31"/>
  <sheetViews>
    <sheetView view="pageBreakPreview" topLeftCell="A19" zoomScale="144" zoomScaleNormal="100" zoomScaleSheetLayoutView="144" workbookViewId="0">
      <selection activeCell="B31" sqref="B31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5" width="11" style="76" bestFit="1" customWidth="1"/>
    <col min="6" max="6" width="12.42578125" style="76" bestFit="1" customWidth="1"/>
    <col min="7" max="8" width="9.85546875" style="76" customWidth="1"/>
    <col min="9" max="9" width="16.85546875" style="76" bestFit="1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367</v>
      </c>
      <c r="J1" s="245"/>
    </row>
    <row r="2" spans="1:10" ht="18.75">
      <c r="A2" s="77"/>
      <c r="B2" s="77" t="s">
        <v>11</v>
      </c>
      <c r="C2" s="231" t="s">
        <v>462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463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1.3</v>
      </c>
      <c r="B9" s="86" t="s">
        <v>385</v>
      </c>
      <c r="C9" s="50"/>
      <c r="D9" s="87"/>
      <c r="E9" s="88"/>
      <c r="F9" s="88"/>
      <c r="G9" s="88"/>
      <c r="H9" s="88"/>
      <c r="I9" s="88"/>
      <c r="J9" s="60"/>
    </row>
    <row r="10" spans="1:10" ht="18.75">
      <c r="A10" s="89" t="s">
        <v>330</v>
      </c>
      <c r="B10" s="129" t="s">
        <v>148</v>
      </c>
      <c r="C10" s="28"/>
      <c r="D10" s="27"/>
      <c r="E10" s="63"/>
      <c r="F10" s="63"/>
      <c r="G10" s="93"/>
      <c r="H10" s="63"/>
      <c r="I10" s="63"/>
      <c r="J10" s="60"/>
    </row>
    <row r="11" spans="1:10" ht="18.75">
      <c r="A11" s="29"/>
      <c r="B11" s="9" t="s">
        <v>151</v>
      </c>
      <c r="C11" s="15"/>
      <c r="D11" s="3" t="s">
        <v>73</v>
      </c>
      <c r="E11" s="94"/>
      <c r="F11" s="94">
        <f>C11*E11</f>
        <v>0</v>
      </c>
      <c r="G11" s="95"/>
      <c r="H11" s="94">
        <f>C11*G11</f>
        <v>0</v>
      </c>
      <c r="I11" s="94">
        <f>F11+H11</f>
        <v>0</v>
      </c>
      <c r="J11" s="60"/>
    </row>
    <row r="12" spans="1:10" ht="18.75">
      <c r="A12" s="1"/>
      <c r="B12" s="110" t="s">
        <v>435</v>
      </c>
      <c r="C12" s="6"/>
      <c r="D12" s="3" t="s">
        <v>261</v>
      </c>
      <c r="E12" s="211"/>
      <c r="F12" s="211">
        <f>C12*E12</f>
        <v>0</v>
      </c>
      <c r="G12" s="95"/>
      <c r="H12" s="94">
        <f>C12*G12</f>
        <v>0</v>
      </c>
      <c r="I12" s="94">
        <f t="shared" ref="I12:I13" si="0">F12+H12</f>
        <v>0</v>
      </c>
      <c r="J12" s="60"/>
    </row>
    <row r="13" spans="1:10" ht="18.75">
      <c r="A13" s="32"/>
      <c r="B13" s="110" t="s">
        <v>124</v>
      </c>
      <c r="C13" s="6"/>
      <c r="D13" s="3" t="s">
        <v>271</v>
      </c>
      <c r="E13" s="94"/>
      <c r="F13" s="94">
        <f t="shared" ref="F13" si="1">C13*E13</f>
        <v>0</v>
      </c>
      <c r="G13" s="95"/>
      <c r="H13" s="94">
        <f t="shared" ref="H13" si="2">C13*G13</f>
        <v>0</v>
      </c>
      <c r="I13" s="94">
        <f t="shared" si="0"/>
        <v>0</v>
      </c>
      <c r="J13" s="60"/>
    </row>
    <row r="14" spans="1:10" ht="18.75">
      <c r="A14" s="137"/>
      <c r="B14" s="101"/>
      <c r="C14" s="91"/>
      <c r="D14" s="51"/>
      <c r="E14" s="94"/>
      <c r="F14" s="94"/>
      <c r="G14" s="95"/>
      <c r="H14" s="94"/>
      <c r="I14" s="102"/>
      <c r="J14" s="60"/>
    </row>
    <row r="15" spans="1:10" ht="18.75">
      <c r="A15" s="32"/>
      <c r="B15" s="101" t="s">
        <v>152</v>
      </c>
      <c r="C15" s="91"/>
      <c r="D15" s="142"/>
      <c r="E15" s="94"/>
      <c r="F15" s="94"/>
      <c r="G15" s="95"/>
      <c r="H15" s="94"/>
      <c r="I15" s="102">
        <f>SUM(I11:I13)</f>
        <v>0</v>
      </c>
      <c r="J15" s="60"/>
    </row>
    <row r="16" spans="1:10" ht="18.75">
      <c r="A16" s="1"/>
      <c r="B16" s="101"/>
      <c r="C16" s="91"/>
      <c r="D16" s="142"/>
      <c r="E16" s="94"/>
      <c r="F16" s="94"/>
      <c r="G16" s="95"/>
      <c r="H16" s="94"/>
      <c r="I16" s="102"/>
      <c r="J16" s="60"/>
    </row>
    <row r="17" spans="1:10" ht="18.75">
      <c r="A17" s="89" t="s">
        <v>331</v>
      </c>
      <c r="B17" s="90" t="s">
        <v>149</v>
      </c>
      <c r="C17" s="91"/>
      <c r="D17" s="142"/>
      <c r="E17" s="94"/>
      <c r="F17" s="94"/>
      <c r="G17" s="95"/>
      <c r="H17" s="94"/>
      <c r="I17" s="94"/>
      <c r="J17" s="60"/>
    </row>
    <row r="18" spans="1:10" ht="18.75">
      <c r="A18" s="1"/>
      <c r="B18" s="9" t="s">
        <v>345</v>
      </c>
      <c r="C18" s="7"/>
      <c r="D18" s="7" t="s">
        <v>292</v>
      </c>
      <c r="E18" s="94"/>
      <c r="F18" s="94">
        <f>C18*E18</f>
        <v>0</v>
      </c>
      <c r="G18" s="95"/>
      <c r="H18" s="94">
        <f>C18*G18</f>
        <v>0</v>
      </c>
      <c r="I18" s="94">
        <f>F18+H18</f>
        <v>0</v>
      </c>
      <c r="J18" s="137"/>
    </row>
    <row r="19" spans="1:10" ht="18.75">
      <c r="A19" s="137"/>
      <c r="B19" s="101"/>
      <c r="C19" s="91"/>
      <c r="D19" s="51"/>
      <c r="E19" s="94"/>
      <c r="F19" s="94"/>
      <c r="G19" s="95"/>
      <c r="H19" s="94"/>
      <c r="I19" s="102"/>
      <c r="J19" s="60"/>
    </row>
    <row r="20" spans="1:10" ht="18.75">
      <c r="A20" s="26"/>
      <c r="B20" s="101" t="s">
        <v>154</v>
      </c>
      <c r="C20" s="91"/>
      <c r="D20" s="142"/>
      <c r="E20" s="94"/>
      <c r="F20" s="94"/>
      <c r="G20" s="95"/>
      <c r="H20" s="94"/>
      <c r="I20" s="102">
        <f>SUM(I18:I18)</f>
        <v>0</v>
      </c>
      <c r="J20" s="60"/>
    </row>
    <row r="21" spans="1:10" ht="18.75">
      <c r="A21" s="137"/>
      <c r="B21" s="137"/>
      <c r="C21" s="137"/>
      <c r="D21" s="137"/>
      <c r="E21" s="138"/>
      <c r="F21" s="138"/>
      <c r="G21" s="138"/>
      <c r="H21" s="138"/>
      <c r="I21" s="138"/>
      <c r="J21" s="60"/>
    </row>
    <row r="22" spans="1:10" ht="18.75">
      <c r="A22" s="32"/>
      <c r="B22" s="101" t="s">
        <v>386</v>
      </c>
      <c r="C22" s="91"/>
      <c r="D22" s="51"/>
      <c r="E22" s="94"/>
      <c r="F22" s="94"/>
      <c r="G22" s="95"/>
      <c r="H22" s="94"/>
      <c r="I22" s="102">
        <f>I15+I20</f>
        <v>0</v>
      </c>
      <c r="J22" s="60"/>
    </row>
    <row r="23" spans="1:10" ht="18.75">
      <c r="A23" s="137"/>
      <c r="B23" s="101"/>
      <c r="C23" s="91"/>
      <c r="D23" s="51"/>
      <c r="E23" s="94"/>
      <c r="F23" s="94"/>
      <c r="G23" s="95"/>
      <c r="H23" s="94"/>
      <c r="I23" s="102"/>
      <c r="J23" s="60"/>
    </row>
    <row r="24" spans="1:10" ht="18.75">
      <c r="A24" s="137"/>
      <c r="B24" s="101"/>
      <c r="C24" s="91"/>
      <c r="D24" s="51"/>
      <c r="E24" s="94"/>
      <c r="F24" s="94"/>
      <c r="G24" s="95"/>
      <c r="H24" s="94"/>
      <c r="I24" s="102"/>
      <c r="J24" s="60"/>
    </row>
    <row r="25" spans="1:10" ht="18.75">
      <c r="A25" s="137"/>
      <c r="B25" s="101"/>
      <c r="C25" s="91"/>
      <c r="D25" s="51"/>
      <c r="E25" s="94"/>
      <c r="F25" s="94"/>
      <c r="G25" s="95"/>
      <c r="H25" s="94"/>
      <c r="I25" s="102"/>
      <c r="J25" s="60"/>
    </row>
    <row r="26" spans="1:10" ht="18.75">
      <c r="A26" s="137"/>
      <c r="B26" s="101"/>
      <c r="C26" s="91"/>
      <c r="D26" s="51"/>
      <c r="E26" s="94"/>
      <c r="F26" s="94"/>
      <c r="G26" s="95"/>
      <c r="H26" s="94"/>
      <c r="I26" s="102"/>
      <c r="J26" s="60"/>
    </row>
    <row r="27" spans="1:10" ht="18.75">
      <c r="A27" s="137"/>
      <c r="B27" s="101"/>
      <c r="C27" s="91"/>
      <c r="D27" s="51"/>
      <c r="E27" s="94"/>
      <c r="F27" s="94"/>
      <c r="G27" s="95"/>
      <c r="H27" s="94"/>
      <c r="I27" s="102"/>
      <c r="J27" s="60"/>
    </row>
    <row r="28" spans="1:10" ht="18.75">
      <c r="A28" s="70"/>
      <c r="B28" s="71"/>
      <c r="C28" s="71"/>
      <c r="D28" s="71"/>
      <c r="E28" s="52"/>
      <c r="F28" s="52"/>
      <c r="G28" s="52"/>
      <c r="H28" s="52"/>
      <c r="I28" s="106"/>
      <c r="J28" s="52"/>
    </row>
    <row r="29" spans="1:10" ht="18.75">
      <c r="A29" s="70"/>
      <c r="B29" s="71"/>
      <c r="C29" s="71"/>
      <c r="D29" s="71"/>
      <c r="E29" s="52"/>
      <c r="F29" s="52"/>
      <c r="G29" s="52"/>
      <c r="H29" s="52"/>
      <c r="I29" s="106"/>
      <c r="J29" s="52"/>
    </row>
    <row r="30" spans="1:10" ht="18.75">
      <c r="A30" s="70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8.75">
      <c r="J31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8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8211-4A50-E342-BD6A-C2AA13E41DF0}">
  <sheetPr>
    <tabColor rgb="FFFFFF00"/>
    <pageSetUpPr fitToPage="1"/>
  </sheetPr>
  <dimension ref="A1:J118"/>
  <sheetViews>
    <sheetView view="pageBreakPreview" topLeftCell="A106" zoomScale="144" zoomScaleNormal="100" zoomScaleSheetLayoutView="144" workbookViewId="0">
      <selection activeCell="A118" sqref="A118"/>
    </sheetView>
  </sheetViews>
  <sheetFormatPr defaultColWidth="11.42578125" defaultRowHeight="15"/>
  <cols>
    <col min="1" max="1" width="6.85546875" style="72" customWidth="1"/>
    <col min="2" max="2" width="60.85546875" style="72" customWidth="1"/>
    <col min="3" max="4" width="6.85546875" style="72" customWidth="1"/>
    <col min="5" max="5" width="11" style="72" bestFit="1" customWidth="1"/>
    <col min="6" max="6" width="12.42578125" style="72" bestFit="1" customWidth="1"/>
    <col min="7" max="8" width="9.85546875" style="72" customWidth="1"/>
    <col min="9" max="9" width="12.85546875" style="72" customWidth="1"/>
    <col min="10" max="10" width="8.85546875" style="72" customWidth="1"/>
    <col min="11" max="16384" width="11.42578125" style="72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127</v>
      </c>
      <c r="J1" s="245"/>
    </row>
    <row r="2" spans="1:10" ht="18.75">
      <c r="A2" s="77"/>
      <c r="B2" s="77" t="s">
        <v>11</v>
      </c>
      <c r="C2" s="231" t="s">
        <v>462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465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22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1.4</v>
      </c>
      <c r="B9" s="86" t="s">
        <v>447</v>
      </c>
      <c r="C9" s="28"/>
      <c r="D9" s="27"/>
      <c r="E9" s="63"/>
      <c r="F9" s="63"/>
      <c r="G9" s="93"/>
      <c r="H9" s="63"/>
      <c r="I9" s="63"/>
      <c r="J9" s="60"/>
    </row>
    <row r="10" spans="1:10" ht="18.75">
      <c r="A10" s="89" t="s">
        <v>329</v>
      </c>
      <c r="B10" s="4" t="s">
        <v>155</v>
      </c>
      <c r="C10" s="5"/>
      <c r="D10" s="3"/>
      <c r="E10" s="17"/>
      <c r="F10" s="94"/>
      <c r="G10" s="95"/>
      <c r="H10" s="94"/>
      <c r="I10" s="94"/>
      <c r="J10" s="60"/>
    </row>
    <row r="11" spans="1:10" ht="18.75">
      <c r="A11" s="89" t="s">
        <v>387</v>
      </c>
      <c r="B11" s="5" t="s">
        <v>377</v>
      </c>
      <c r="C11" s="5"/>
      <c r="D11" s="3"/>
      <c r="E11" s="17"/>
      <c r="F11" s="94"/>
      <c r="G11" s="95"/>
      <c r="H11" s="94"/>
      <c r="I11" s="94"/>
      <c r="J11" s="60"/>
    </row>
    <row r="12" spans="1:10" ht="18.75">
      <c r="A12" s="1"/>
      <c r="B12" s="5" t="s">
        <v>156</v>
      </c>
      <c r="C12" s="3"/>
      <c r="D12" s="3" t="s">
        <v>85</v>
      </c>
      <c r="E12" s="94"/>
      <c r="F12" s="94">
        <f>C12*E12</f>
        <v>0</v>
      </c>
      <c r="G12" s="95"/>
      <c r="H12" s="94">
        <f>C12*G12</f>
        <v>0</v>
      </c>
      <c r="I12" s="94">
        <f>F12+H12</f>
        <v>0</v>
      </c>
      <c r="J12" s="127"/>
    </row>
    <row r="13" spans="1:10" ht="18.75">
      <c r="A13" s="1"/>
      <c r="B13" s="5" t="s">
        <v>157</v>
      </c>
      <c r="C13" s="3"/>
      <c r="D13" s="3" t="s">
        <v>85</v>
      </c>
      <c r="E13" s="94"/>
      <c r="F13" s="94">
        <f>C13*E13</f>
        <v>0</v>
      </c>
      <c r="G13" s="95"/>
      <c r="H13" s="94">
        <f>C13*G13</f>
        <v>0</v>
      </c>
      <c r="I13" s="94">
        <f t="shared" ref="I13" si="0">F13+H13</f>
        <v>0</v>
      </c>
      <c r="J13" s="127"/>
    </row>
    <row r="14" spans="1:10" ht="18.75">
      <c r="A14" s="1"/>
      <c r="B14" s="5" t="s">
        <v>158</v>
      </c>
      <c r="C14" s="3"/>
      <c r="D14" s="3" t="s">
        <v>271</v>
      </c>
      <c r="E14" s="94"/>
      <c r="F14" s="94">
        <f>C14*E14</f>
        <v>0</v>
      </c>
      <c r="G14" s="95"/>
      <c r="H14" s="94">
        <f>C14*G14</f>
        <v>0</v>
      </c>
      <c r="I14" s="94">
        <f>F14+H14</f>
        <v>0</v>
      </c>
      <c r="J14" s="60"/>
    </row>
    <row r="15" spans="1:10" ht="18.75">
      <c r="A15" s="26"/>
      <c r="B15" s="5"/>
      <c r="C15" s="3"/>
      <c r="D15" s="3"/>
      <c r="E15" s="94"/>
      <c r="F15" s="94"/>
      <c r="G15" s="95"/>
      <c r="H15" s="94"/>
      <c r="I15" s="94"/>
      <c r="J15" s="60"/>
    </row>
    <row r="16" spans="1:10" ht="18.75">
      <c r="A16" s="136" t="s">
        <v>388</v>
      </c>
      <c r="B16" s="33" t="s">
        <v>159</v>
      </c>
      <c r="C16" s="13"/>
      <c r="D16" s="13"/>
      <c r="E16" s="98"/>
      <c r="F16" s="98"/>
      <c r="G16" s="99"/>
      <c r="H16" s="98"/>
      <c r="I16" s="140"/>
      <c r="J16" s="100"/>
    </row>
    <row r="17" spans="1:10" ht="18.75">
      <c r="A17" s="32"/>
      <c r="B17" s="9" t="s">
        <v>160</v>
      </c>
      <c r="C17" s="7"/>
      <c r="D17" s="7" t="s">
        <v>85</v>
      </c>
      <c r="E17" s="24"/>
      <c r="F17" s="94">
        <f>C17*E17</f>
        <v>0</v>
      </c>
      <c r="G17" s="200"/>
      <c r="H17" s="94">
        <f>C17*G17</f>
        <v>0</v>
      </c>
      <c r="I17" s="94">
        <f t="shared" ref="I17:I18" si="1">F17+H17</f>
        <v>0</v>
      </c>
      <c r="J17" s="60"/>
    </row>
    <row r="18" spans="1:10" ht="18.75">
      <c r="A18" s="1"/>
      <c r="B18" s="9" t="s">
        <v>158</v>
      </c>
      <c r="C18" s="7"/>
      <c r="D18" s="7" t="s">
        <v>271</v>
      </c>
      <c r="E18" s="24"/>
      <c r="F18" s="94">
        <f>C18*E18</f>
        <v>0</v>
      </c>
      <c r="G18" s="200"/>
      <c r="H18" s="94">
        <f>C18*G18</f>
        <v>0</v>
      </c>
      <c r="I18" s="94">
        <f t="shared" si="1"/>
        <v>0</v>
      </c>
      <c r="J18" s="60"/>
    </row>
    <row r="19" spans="1:10" ht="18.75">
      <c r="A19" s="32"/>
      <c r="B19" s="9"/>
      <c r="C19" s="7"/>
      <c r="D19" s="7"/>
      <c r="E19" s="24"/>
      <c r="F19" s="94"/>
      <c r="G19" s="24"/>
      <c r="H19" s="94"/>
      <c r="I19" s="94"/>
      <c r="J19" s="60"/>
    </row>
    <row r="20" spans="1:10" ht="18.75">
      <c r="A20" s="89" t="s">
        <v>389</v>
      </c>
      <c r="B20" s="90" t="s">
        <v>161</v>
      </c>
      <c r="C20" s="91"/>
      <c r="D20" s="51"/>
      <c r="E20" s="110"/>
      <c r="F20" s="110"/>
      <c r="G20" s="201"/>
      <c r="H20" s="110"/>
      <c r="I20" s="110"/>
      <c r="J20" s="60"/>
    </row>
    <row r="21" spans="1:10" ht="18.75">
      <c r="A21" s="32"/>
      <c r="B21" s="9" t="s">
        <v>162</v>
      </c>
      <c r="C21" s="7"/>
      <c r="D21" s="7" t="s">
        <v>85</v>
      </c>
      <c r="E21" s="24"/>
      <c r="F21" s="94">
        <f>C21*E21</f>
        <v>0</v>
      </c>
      <c r="G21" s="24"/>
      <c r="H21" s="94">
        <f>C21*G21</f>
        <v>0</v>
      </c>
      <c r="I21" s="94">
        <f t="shared" ref="I21:I22" si="2">F21+H21</f>
        <v>0</v>
      </c>
      <c r="J21" s="60"/>
    </row>
    <row r="22" spans="1:10" ht="18.75">
      <c r="A22" s="44"/>
      <c r="B22" s="22" t="s">
        <v>158</v>
      </c>
      <c r="C22" s="23"/>
      <c r="D22" s="23" t="s">
        <v>271</v>
      </c>
      <c r="E22" s="43"/>
      <c r="F22" s="107">
        <f>C22*E22</f>
        <v>0</v>
      </c>
      <c r="G22" s="20"/>
      <c r="H22" s="94">
        <f>C22*G22</f>
        <v>0</v>
      </c>
      <c r="I22" s="94">
        <f t="shared" si="2"/>
        <v>0</v>
      </c>
      <c r="J22" s="60"/>
    </row>
    <row r="23" spans="1:10" ht="18.75">
      <c r="A23" s="32"/>
      <c r="B23" s="9"/>
      <c r="C23" s="7"/>
      <c r="D23" s="7"/>
      <c r="E23" s="24"/>
      <c r="F23" s="94"/>
      <c r="G23" s="24"/>
      <c r="H23" s="94"/>
      <c r="I23" s="94"/>
      <c r="J23" s="60"/>
    </row>
    <row r="24" spans="1:10" ht="18.75">
      <c r="A24" s="89" t="s">
        <v>390</v>
      </c>
      <c r="B24" s="4" t="s">
        <v>163</v>
      </c>
      <c r="C24" s="5"/>
      <c r="D24" s="3"/>
      <c r="E24" s="17"/>
      <c r="F24" s="94"/>
      <c r="G24" s="95"/>
      <c r="H24" s="94"/>
      <c r="I24" s="94"/>
      <c r="J24" s="60"/>
    </row>
    <row r="25" spans="1:10" ht="18.75">
      <c r="A25" s="1"/>
      <c r="B25" s="5" t="s">
        <v>164</v>
      </c>
      <c r="C25" s="3"/>
      <c r="D25" s="3" t="s">
        <v>153</v>
      </c>
      <c r="E25" s="20"/>
      <c r="F25" s="94">
        <f>C25*E25</f>
        <v>0</v>
      </c>
      <c r="G25" s="20"/>
      <c r="H25" s="94">
        <f>C25*G25</f>
        <v>0</v>
      </c>
      <c r="I25" s="94">
        <f t="shared" ref="I25:I26" si="3">F25+H25</f>
        <v>0</v>
      </c>
      <c r="J25" s="60"/>
    </row>
    <row r="26" spans="1:10" ht="18.75">
      <c r="A26" s="1"/>
      <c r="B26" s="5" t="s">
        <v>162</v>
      </c>
      <c r="C26" s="3"/>
      <c r="D26" s="3" t="s">
        <v>85</v>
      </c>
      <c r="E26" s="20"/>
      <c r="F26" s="94">
        <f>C26*E26</f>
        <v>0</v>
      </c>
      <c r="G26" s="20"/>
      <c r="H26" s="94">
        <f>C26*G26</f>
        <v>0</v>
      </c>
      <c r="I26" s="94">
        <f t="shared" si="3"/>
        <v>0</v>
      </c>
      <c r="J26" s="60"/>
    </row>
    <row r="27" spans="1:10" ht="18.75">
      <c r="A27" s="70"/>
      <c r="B27" s="71"/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/>
      <c r="B28" s="71"/>
      <c r="C28" s="71"/>
      <c r="D28" s="71"/>
      <c r="E28" s="52"/>
      <c r="F28" s="52"/>
      <c r="G28" s="52"/>
      <c r="H28" s="52"/>
      <c r="I28" s="106"/>
      <c r="J28" s="52"/>
    </row>
    <row r="29" spans="1:10" ht="18.75">
      <c r="A29" s="70"/>
      <c r="B29" s="52"/>
      <c r="C29" s="52"/>
      <c r="D29" s="52"/>
      <c r="E29" s="52"/>
      <c r="F29" s="52"/>
      <c r="G29" s="52"/>
      <c r="H29" s="52"/>
      <c r="I29" s="52"/>
      <c r="J29" s="52"/>
    </row>
    <row r="30" spans="1:10" ht="18.75">
      <c r="J30" s="52"/>
    </row>
    <row r="31" spans="1:10" ht="18.75">
      <c r="A31" s="52"/>
      <c r="B31" s="52"/>
      <c r="C31" s="52"/>
      <c r="D31" s="52"/>
      <c r="E31" s="52"/>
      <c r="F31" s="52"/>
      <c r="G31" s="52"/>
      <c r="H31" s="75" t="s">
        <v>9</v>
      </c>
      <c r="I31" s="245" t="s">
        <v>128</v>
      </c>
      <c r="J31" s="245"/>
    </row>
    <row r="32" spans="1:10" ht="18.75">
      <c r="A32" s="77"/>
      <c r="B32" s="77" t="s">
        <v>11</v>
      </c>
      <c r="C32" s="231" t="s">
        <v>462</v>
      </c>
      <c r="D32" s="231"/>
      <c r="E32" s="231"/>
      <c r="F32" s="231"/>
      <c r="G32" s="231"/>
      <c r="H32" s="231"/>
      <c r="I32" s="231"/>
      <c r="J32" s="231"/>
    </row>
    <row r="33" spans="1:10" ht="18.75">
      <c r="A33" s="55"/>
      <c r="B33" s="55" t="s">
        <v>12</v>
      </c>
      <c r="C33" s="246" t="s">
        <v>463</v>
      </c>
      <c r="D33" s="246"/>
      <c r="E33" s="246"/>
      <c r="F33" s="246"/>
      <c r="G33" s="246"/>
      <c r="H33" s="246"/>
      <c r="I33" s="246"/>
      <c r="J33" s="246"/>
    </row>
    <row r="34" spans="1:10" ht="18.75">
      <c r="A34" s="55"/>
      <c r="B34" s="55" t="s">
        <v>14</v>
      </c>
      <c r="C34" s="55" t="s">
        <v>15</v>
      </c>
      <c r="D34" s="56"/>
      <c r="E34" s="113"/>
      <c r="F34" s="78" t="s">
        <v>16</v>
      </c>
      <c r="G34" s="56"/>
      <c r="H34" s="55"/>
      <c r="I34" s="78" t="s">
        <v>17</v>
      </c>
      <c r="J34" s="56"/>
    </row>
    <row r="35" spans="1:10" ht="18.75">
      <c r="A35" s="55"/>
      <c r="B35" s="55" t="s">
        <v>18</v>
      </c>
      <c r="C35" s="246"/>
      <c r="D35" s="246"/>
      <c r="E35" s="246"/>
      <c r="F35" s="55" t="s">
        <v>56</v>
      </c>
      <c r="G35" s="228" t="s">
        <v>349</v>
      </c>
      <c r="H35" s="79"/>
      <c r="I35" s="232" t="s">
        <v>374</v>
      </c>
      <c r="J35" s="232"/>
    </row>
    <row r="36" spans="1:10" ht="19.5" thickBot="1">
      <c r="A36" s="80"/>
      <c r="B36" s="80"/>
      <c r="C36" s="80"/>
      <c r="D36" s="80"/>
      <c r="E36" s="80"/>
      <c r="F36" s="80"/>
      <c r="G36" s="80"/>
      <c r="H36" s="80"/>
      <c r="I36" s="80"/>
      <c r="J36" s="80"/>
    </row>
    <row r="37" spans="1:10" ht="19.5" thickTop="1">
      <c r="A37" s="81" t="s">
        <v>1</v>
      </c>
      <c r="B37" s="82" t="s">
        <v>0</v>
      </c>
      <c r="C37" s="82" t="s">
        <v>2</v>
      </c>
      <c r="D37" s="82" t="s">
        <v>3</v>
      </c>
      <c r="E37" s="242" t="s">
        <v>19</v>
      </c>
      <c r="F37" s="243"/>
      <c r="G37" s="243" t="s">
        <v>4</v>
      </c>
      <c r="H37" s="244"/>
      <c r="I37" s="82" t="s">
        <v>20</v>
      </c>
      <c r="J37" s="82" t="s">
        <v>5</v>
      </c>
    </row>
    <row r="38" spans="1:10" ht="19.5" thickBot="1">
      <c r="A38" s="83"/>
      <c r="B38" s="59"/>
      <c r="C38" s="59"/>
      <c r="D38" s="59"/>
      <c r="E38" s="114" t="s">
        <v>6</v>
      </c>
      <c r="F38" s="84" t="s">
        <v>7</v>
      </c>
      <c r="G38" s="84" t="s">
        <v>6</v>
      </c>
      <c r="H38" s="85" t="s">
        <v>7</v>
      </c>
      <c r="I38" s="59"/>
      <c r="J38" s="59"/>
    </row>
    <row r="39" spans="1:10" ht="19.5" thickTop="1">
      <c r="A39" s="1"/>
      <c r="B39" s="5" t="s">
        <v>158</v>
      </c>
      <c r="C39" s="3"/>
      <c r="D39" s="3" t="s">
        <v>271</v>
      </c>
      <c r="E39" s="20"/>
      <c r="F39" s="94">
        <f>C39*E39</f>
        <v>0</v>
      </c>
      <c r="G39" s="20"/>
      <c r="H39" s="94">
        <f>C39*G39</f>
        <v>0</v>
      </c>
      <c r="I39" s="94">
        <f>F39+H39</f>
        <v>0</v>
      </c>
      <c r="J39" s="60"/>
    </row>
    <row r="40" spans="1:10" ht="18.75">
      <c r="A40" s="1"/>
      <c r="B40" s="101" t="s">
        <v>223</v>
      </c>
      <c r="C40" s="91"/>
      <c r="D40" s="142"/>
      <c r="E40" s="94"/>
      <c r="F40" s="94"/>
      <c r="G40" s="95"/>
      <c r="H40" s="94"/>
      <c r="I40" s="102">
        <f>SUM(I12:I14,I17:I18,I21:I22,I25:I26,I39)</f>
        <v>0</v>
      </c>
      <c r="J40" s="60"/>
    </row>
    <row r="41" spans="1:10" ht="18.75">
      <c r="A41" s="1"/>
      <c r="B41" s="101"/>
      <c r="C41" s="91"/>
      <c r="D41" s="142"/>
      <c r="E41" s="94"/>
      <c r="F41" s="94"/>
      <c r="G41" s="95"/>
      <c r="H41" s="94"/>
      <c r="I41" s="102"/>
      <c r="J41" s="60"/>
    </row>
    <row r="42" spans="1:10" ht="18.75">
      <c r="A42" s="89" t="s">
        <v>391</v>
      </c>
      <c r="B42" s="90" t="s">
        <v>222</v>
      </c>
      <c r="C42" s="91"/>
      <c r="D42" s="142"/>
      <c r="E42" s="94"/>
      <c r="F42" s="94"/>
      <c r="G42" s="95"/>
      <c r="H42" s="94"/>
      <c r="I42" s="94"/>
      <c r="J42" s="127"/>
    </row>
    <row r="43" spans="1:10" ht="18.75">
      <c r="A43" s="89" t="s">
        <v>392</v>
      </c>
      <c r="B43" s="4" t="s">
        <v>165</v>
      </c>
      <c r="C43" s="5"/>
      <c r="D43" s="142"/>
      <c r="E43" s="94"/>
      <c r="F43" s="94"/>
      <c r="G43" s="95"/>
      <c r="H43" s="94"/>
      <c r="I43" s="94"/>
      <c r="J43" s="127"/>
    </row>
    <row r="44" spans="1:10" ht="18.75">
      <c r="A44" s="26"/>
      <c r="B44" s="5" t="s">
        <v>166</v>
      </c>
      <c r="C44" s="3"/>
      <c r="D44" s="3" t="s">
        <v>85</v>
      </c>
      <c r="E44" s="20"/>
      <c r="F44" s="94">
        <f>C44*E44</f>
        <v>0</v>
      </c>
      <c r="G44" s="20"/>
      <c r="H44" s="94">
        <f>C44*G44</f>
        <v>0</v>
      </c>
      <c r="I44" s="94">
        <f t="shared" ref="I44:I46" si="4">F44+H44</f>
        <v>0</v>
      </c>
      <c r="J44" s="60"/>
    </row>
    <row r="45" spans="1:10" ht="18.75">
      <c r="A45" s="32"/>
      <c r="B45" s="5" t="s">
        <v>167</v>
      </c>
      <c r="C45" s="3"/>
      <c r="D45" s="3" t="s">
        <v>85</v>
      </c>
      <c r="E45" s="20"/>
      <c r="F45" s="94">
        <f>C45*E45</f>
        <v>0</v>
      </c>
      <c r="G45" s="20"/>
      <c r="H45" s="94">
        <f>C45*G45</f>
        <v>0</v>
      </c>
      <c r="I45" s="94">
        <f t="shared" si="4"/>
        <v>0</v>
      </c>
      <c r="J45" s="60"/>
    </row>
    <row r="46" spans="1:10" ht="18.75">
      <c r="A46" s="32"/>
      <c r="B46" s="5" t="s">
        <v>168</v>
      </c>
      <c r="C46" s="3"/>
      <c r="D46" s="3" t="s">
        <v>271</v>
      </c>
      <c r="E46" s="20"/>
      <c r="F46" s="94">
        <f>C46*E46</f>
        <v>0</v>
      </c>
      <c r="G46" s="20"/>
      <c r="H46" s="94">
        <f>C46*G46</f>
        <v>0</v>
      </c>
      <c r="I46" s="94">
        <f t="shared" si="4"/>
        <v>0</v>
      </c>
      <c r="J46" s="60"/>
    </row>
    <row r="47" spans="1:10" ht="18.75">
      <c r="A47" s="1"/>
      <c r="B47" s="101"/>
      <c r="C47" s="91"/>
      <c r="D47" s="142"/>
      <c r="E47" s="94"/>
      <c r="F47" s="94"/>
      <c r="G47" s="95"/>
      <c r="H47" s="94"/>
      <c r="I47" s="102"/>
      <c r="J47" s="60"/>
    </row>
    <row r="48" spans="1:10" ht="18.75">
      <c r="A48" s="89" t="s">
        <v>393</v>
      </c>
      <c r="B48" s="4" t="s">
        <v>159</v>
      </c>
      <c r="C48" s="5"/>
      <c r="D48" s="3"/>
      <c r="E48" s="94"/>
      <c r="F48" s="94"/>
      <c r="G48" s="95"/>
      <c r="H48" s="94"/>
      <c r="I48" s="94"/>
      <c r="J48" s="60"/>
    </row>
    <row r="49" spans="1:10" ht="18.75">
      <c r="A49" s="202"/>
      <c r="B49" s="8" t="s">
        <v>169</v>
      </c>
      <c r="C49" s="13"/>
      <c r="D49" s="13" t="s">
        <v>73</v>
      </c>
      <c r="E49" s="21"/>
      <c r="F49" s="98">
        <f>C49*E49</f>
        <v>0</v>
      </c>
      <c r="G49" s="21"/>
      <c r="H49" s="98">
        <f>C49*G49</f>
        <v>0</v>
      </c>
      <c r="I49" s="94">
        <f t="shared" ref="I49:I50" si="5">F49+H49</f>
        <v>0</v>
      </c>
      <c r="J49" s="100"/>
    </row>
    <row r="50" spans="1:10" ht="18.75">
      <c r="A50" s="2"/>
      <c r="B50" s="9" t="s">
        <v>168</v>
      </c>
      <c r="C50" s="7"/>
      <c r="D50" s="7" t="s">
        <v>271</v>
      </c>
      <c r="E50" s="24"/>
      <c r="F50" s="94">
        <f>C50*E50</f>
        <v>0</v>
      </c>
      <c r="G50" s="24"/>
      <c r="H50" s="94">
        <f>C50*G50</f>
        <v>0</v>
      </c>
      <c r="I50" s="94">
        <f t="shared" si="5"/>
        <v>0</v>
      </c>
      <c r="J50" s="60"/>
    </row>
    <row r="51" spans="1:10" ht="18.75">
      <c r="A51" s="2"/>
      <c r="B51" s="12" t="s">
        <v>224</v>
      </c>
      <c r="C51" s="3"/>
      <c r="D51" s="3"/>
      <c r="E51" s="20"/>
      <c r="F51" s="94"/>
      <c r="G51" s="20"/>
      <c r="H51" s="94"/>
      <c r="I51" s="102">
        <f>SUM(I44:I46,I49:I50)</f>
        <v>0</v>
      </c>
      <c r="J51" s="60"/>
    </row>
    <row r="52" spans="1:10" ht="18.75">
      <c r="A52" s="2"/>
      <c r="B52" s="9"/>
      <c r="C52" s="7"/>
      <c r="D52" s="7"/>
      <c r="E52" s="24"/>
      <c r="F52" s="94"/>
      <c r="G52" s="24"/>
      <c r="H52" s="94"/>
      <c r="I52" s="94"/>
      <c r="J52" s="60"/>
    </row>
    <row r="53" spans="1:10" ht="18.75">
      <c r="A53" s="89" t="s">
        <v>394</v>
      </c>
      <c r="B53" s="4" t="s">
        <v>170</v>
      </c>
      <c r="C53" s="4"/>
      <c r="D53" s="199"/>
      <c r="E53" s="94"/>
      <c r="F53" s="94"/>
      <c r="G53" s="95"/>
      <c r="H53" s="94"/>
      <c r="I53" s="94"/>
      <c r="J53" s="60"/>
    </row>
    <row r="54" spans="1:10" ht="18.75">
      <c r="A54" s="1"/>
      <c r="B54" s="5" t="s">
        <v>171</v>
      </c>
      <c r="C54" s="3"/>
      <c r="D54" s="3" t="s">
        <v>85</v>
      </c>
      <c r="E54" s="20"/>
      <c r="F54" s="94">
        <f>C54*E54</f>
        <v>0</v>
      </c>
      <c r="G54" s="95"/>
      <c r="H54" s="94">
        <f>C54*G54</f>
        <v>0</v>
      </c>
      <c r="I54" s="94">
        <f t="shared" ref="I54:I56" si="6">F54+H54</f>
        <v>0</v>
      </c>
      <c r="J54" s="60"/>
    </row>
    <row r="55" spans="1:10" ht="18.75">
      <c r="A55" s="1"/>
      <c r="B55" s="5" t="s">
        <v>172</v>
      </c>
      <c r="C55" s="3"/>
      <c r="D55" s="3" t="s">
        <v>85</v>
      </c>
      <c r="E55" s="20"/>
      <c r="F55" s="94">
        <f>C55*E55</f>
        <v>0</v>
      </c>
      <c r="G55" s="20"/>
      <c r="H55" s="94">
        <f>C55*G55</f>
        <v>0</v>
      </c>
      <c r="I55" s="94">
        <f t="shared" si="6"/>
        <v>0</v>
      </c>
      <c r="J55" s="60"/>
    </row>
    <row r="56" spans="1:10" ht="18.75">
      <c r="A56" s="1"/>
      <c r="B56" s="5" t="s">
        <v>113</v>
      </c>
      <c r="C56" s="3"/>
      <c r="D56" s="3" t="s">
        <v>85</v>
      </c>
      <c r="E56" s="94"/>
      <c r="F56" s="94">
        <f>C56*E56</f>
        <v>0</v>
      </c>
      <c r="G56" s="95"/>
      <c r="H56" s="94">
        <f>C56*G56</f>
        <v>0</v>
      </c>
      <c r="I56" s="94">
        <f t="shared" si="6"/>
        <v>0</v>
      </c>
      <c r="J56" s="60"/>
    </row>
    <row r="57" spans="1:10" ht="18.75">
      <c r="A57" s="70"/>
      <c r="B57" s="71"/>
      <c r="C57" s="71"/>
      <c r="D57" s="71"/>
      <c r="E57" s="52"/>
      <c r="F57" s="52"/>
      <c r="G57" s="52"/>
      <c r="H57" s="52"/>
      <c r="I57" s="106"/>
      <c r="J57" s="52"/>
    </row>
    <row r="58" spans="1:10" ht="18.75">
      <c r="A58" s="70"/>
      <c r="B58" s="71"/>
      <c r="C58" s="71"/>
      <c r="D58" s="71"/>
      <c r="E58" s="52"/>
      <c r="F58" s="52"/>
      <c r="G58" s="52"/>
      <c r="H58" s="52"/>
      <c r="I58" s="106"/>
      <c r="J58" s="52"/>
    </row>
    <row r="59" spans="1:10" ht="18.75">
      <c r="A59" s="70"/>
      <c r="B59" s="52"/>
      <c r="C59" s="52"/>
      <c r="D59" s="52"/>
      <c r="E59" s="52"/>
      <c r="F59" s="52"/>
      <c r="G59" s="52"/>
      <c r="H59" s="52"/>
      <c r="I59" s="52"/>
      <c r="J59" s="52"/>
    </row>
    <row r="60" spans="1:10" ht="18.75">
      <c r="J60" s="52"/>
    </row>
    <row r="61" spans="1:10" ht="18.75">
      <c r="A61" s="52"/>
      <c r="B61" s="52"/>
      <c r="C61" s="52"/>
      <c r="D61" s="52"/>
      <c r="E61" s="52"/>
      <c r="F61" s="52"/>
      <c r="G61" s="52"/>
      <c r="H61" s="75" t="s">
        <v>9</v>
      </c>
      <c r="I61" s="245" t="s">
        <v>129</v>
      </c>
      <c r="J61" s="245"/>
    </row>
    <row r="62" spans="1:10" ht="18.75">
      <c r="A62" s="77"/>
      <c r="B62" s="77" t="s">
        <v>11</v>
      </c>
      <c r="C62" s="231" t="s">
        <v>462</v>
      </c>
      <c r="D62" s="231"/>
      <c r="E62" s="231"/>
      <c r="F62" s="231"/>
      <c r="G62" s="231"/>
      <c r="H62" s="231"/>
      <c r="I62" s="231"/>
      <c r="J62" s="231"/>
    </row>
    <row r="63" spans="1:10" ht="18.75">
      <c r="A63" s="55"/>
      <c r="B63" s="55" t="s">
        <v>12</v>
      </c>
      <c r="C63" s="246" t="s">
        <v>13</v>
      </c>
      <c r="D63" s="246"/>
      <c r="E63" s="246"/>
      <c r="F63" s="246"/>
      <c r="G63" s="246"/>
      <c r="H63" s="246"/>
      <c r="I63" s="246"/>
      <c r="J63" s="246"/>
    </row>
    <row r="64" spans="1:10" ht="18.75">
      <c r="A64" s="55"/>
      <c r="B64" s="55" t="s">
        <v>14</v>
      </c>
      <c r="C64" s="55" t="s">
        <v>15</v>
      </c>
      <c r="D64" s="56"/>
      <c r="E64" s="113"/>
      <c r="F64" s="78" t="s">
        <v>16</v>
      </c>
      <c r="G64" s="56"/>
      <c r="H64" s="55"/>
      <c r="I64" s="78" t="s">
        <v>17</v>
      </c>
      <c r="J64" s="56"/>
    </row>
    <row r="65" spans="1:10" ht="18.75">
      <c r="A65" s="55"/>
      <c r="B65" s="55" t="s">
        <v>18</v>
      </c>
      <c r="C65" s="246"/>
      <c r="D65" s="246"/>
      <c r="E65" s="246"/>
      <c r="F65" s="55" t="s">
        <v>56</v>
      </c>
      <c r="G65" s="78" t="s">
        <v>349</v>
      </c>
      <c r="H65" s="79"/>
      <c r="I65" s="232" t="s">
        <v>374</v>
      </c>
      <c r="J65" s="232"/>
    </row>
    <row r="66" spans="1:10" ht="19.5" thickBot="1">
      <c r="A66" s="80"/>
      <c r="B66" s="80"/>
      <c r="C66" s="80"/>
      <c r="D66" s="80"/>
      <c r="E66" s="80"/>
      <c r="F66" s="80"/>
      <c r="G66" s="80"/>
      <c r="H66" s="80"/>
      <c r="I66" s="80"/>
      <c r="J66" s="80"/>
    </row>
    <row r="67" spans="1:10" ht="19.5" thickTop="1">
      <c r="A67" s="81" t="s">
        <v>1</v>
      </c>
      <c r="B67" s="82" t="s">
        <v>0</v>
      </c>
      <c r="C67" s="82" t="s">
        <v>2</v>
      </c>
      <c r="D67" s="82" t="s">
        <v>3</v>
      </c>
      <c r="E67" s="242" t="s">
        <v>19</v>
      </c>
      <c r="F67" s="243"/>
      <c r="G67" s="243" t="s">
        <v>4</v>
      </c>
      <c r="H67" s="244"/>
      <c r="I67" s="82" t="s">
        <v>20</v>
      </c>
      <c r="J67" s="82" t="s">
        <v>5</v>
      </c>
    </row>
    <row r="68" spans="1:10" ht="19.5" thickBot="1">
      <c r="A68" s="83"/>
      <c r="B68" s="59"/>
      <c r="C68" s="59"/>
      <c r="D68" s="59"/>
      <c r="E68" s="114" t="s">
        <v>6</v>
      </c>
      <c r="F68" s="84" t="s">
        <v>7</v>
      </c>
      <c r="G68" s="84" t="s">
        <v>6</v>
      </c>
      <c r="H68" s="85" t="s">
        <v>7</v>
      </c>
      <c r="I68" s="59"/>
      <c r="J68" s="59"/>
    </row>
    <row r="69" spans="1:10" ht="19.5" thickTop="1">
      <c r="A69" s="1"/>
      <c r="B69" s="5" t="s">
        <v>173</v>
      </c>
      <c r="C69" s="3"/>
      <c r="D69" s="3" t="s">
        <v>85</v>
      </c>
      <c r="E69" s="20"/>
      <c r="F69" s="94">
        <f t="shared" ref="F69:F75" si="7">C69*E69</f>
        <v>0</v>
      </c>
      <c r="G69" s="20"/>
      <c r="H69" s="94">
        <f t="shared" ref="H69:H75" si="8">C69*G69</f>
        <v>0</v>
      </c>
      <c r="I69" s="94">
        <f t="shared" ref="I69:I75" si="9">F69+H69</f>
        <v>0</v>
      </c>
      <c r="J69" s="60"/>
    </row>
    <row r="70" spans="1:10" ht="18.75">
      <c r="A70" s="1"/>
      <c r="B70" s="5" t="s">
        <v>174</v>
      </c>
      <c r="C70" s="3"/>
      <c r="D70" s="3" t="s">
        <v>271</v>
      </c>
      <c r="E70" s="20"/>
      <c r="F70" s="94">
        <f t="shared" si="7"/>
        <v>0</v>
      </c>
      <c r="G70" s="20"/>
      <c r="H70" s="94">
        <f t="shared" si="8"/>
        <v>0</v>
      </c>
      <c r="I70" s="94">
        <f t="shared" si="9"/>
        <v>0</v>
      </c>
      <c r="J70" s="60"/>
    </row>
    <row r="71" spans="1:10" ht="18.75">
      <c r="A71" s="1"/>
      <c r="B71" s="5" t="s">
        <v>172</v>
      </c>
      <c r="C71" s="3"/>
      <c r="D71" s="3" t="s">
        <v>85</v>
      </c>
      <c r="E71" s="20"/>
      <c r="F71" s="94">
        <f t="shared" si="7"/>
        <v>0</v>
      </c>
      <c r="G71" s="20"/>
      <c r="H71" s="94">
        <f t="shared" si="8"/>
        <v>0</v>
      </c>
      <c r="I71" s="94">
        <f t="shared" si="9"/>
        <v>0</v>
      </c>
      <c r="J71" s="60"/>
    </row>
    <row r="72" spans="1:10" ht="18.75">
      <c r="A72" s="1"/>
      <c r="B72" s="5" t="s">
        <v>113</v>
      </c>
      <c r="C72" s="3"/>
      <c r="D72" s="3" t="s">
        <v>85</v>
      </c>
      <c r="E72" s="20"/>
      <c r="F72" s="94">
        <f t="shared" si="7"/>
        <v>0</v>
      </c>
      <c r="G72" s="20"/>
      <c r="H72" s="94">
        <f t="shared" si="8"/>
        <v>0</v>
      </c>
      <c r="I72" s="94">
        <f t="shared" si="9"/>
        <v>0</v>
      </c>
      <c r="J72" s="127"/>
    </row>
    <row r="73" spans="1:10" ht="18.75">
      <c r="A73" s="1"/>
      <c r="B73" s="5" t="s">
        <v>173</v>
      </c>
      <c r="C73" s="3"/>
      <c r="D73" s="3" t="s">
        <v>85</v>
      </c>
      <c r="E73" s="20"/>
      <c r="F73" s="94">
        <f t="shared" si="7"/>
        <v>0</v>
      </c>
      <c r="G73" s="20"/>
      <c r="H73" s="94">
        <f t="shared" si="8"/>
        <v>0</v>
      </c>
      <c r="I73" s="94">
        <f t="shared" si="9"/>
        <v>0</v>
      </c>
      <c r="J73" s="127"/>
    </row>
    <row r="74" spans="1:10" ht="18.75">
      <c r="A74" s="26"/>
      <c r="B74" s="5" t="s">
        <v>175</v>
      </c>
      <c r="C74" s="3"/>
      <c r="D74" s="3" t="s">
        <v>271</v>
      </c>
      <c r="E74" s="20"/>
      <c r="F74" s="94">
        <f t="shared" si="7"/>
        <v>0</v>
      </c>
      <c r="G74" s="20"/>
      <c r="H74" s="94">
        <f t="shared" si="8"/>
        <v>0</v>
      </c>
      <c r="I74" s="94">
        <f t="shared" si="9"/>
        <v>0</v>
      </c>
      <c r="J74" s="60"/>
    </row>
    <row r="75" spans="1:10" ht="18.75">
      <c r="A75" s="32"/>
      <c r="B75" s="110" t="s">
        <v>124</v>
      </c>
      <c r="C75" s="6"/>
      <c r="D75" s="3" t="s">
        <v>189</v>
      </c>
      <c r="E75" s="20"/>
      <c r="F75" s="94">
        <f t="shared" si="7"/>
        <v>0</v>
      </c>
      <c r="G75" s="20"/>
      <c r="H75" s="94">
        <f t="shared" si="8"/>
        <v>0</v>
      </c>
      <c r="I75" s="94">
        <f t="shared" si="9"/>
        <v>0</v>
      </c>
      <c r="J75" s="60"/>
    </row>
    <row r="76" spans="1:10" ht="18.75">
      <c r="A76" s="32"/>
      <c r="B76" s="101" t="s">
        <v>225</v>
      </c>
      <c r="C76" s="6"/>
      <c r="D76" s="3"/>
      <c r="E76" s="20"/>
      <c r="F76" s="94"/>
      <c r="G76" s="20"/>
      <c r="H76" s="94"/>
      <c r="I76" s="102">
        <f>SUM(I54:I56,I69:I75)</f>
        <v>0</v>
      </c>
      <c r="J76" s="60"/>
    </row>
    <row r="77" spans="1:10" ht="18.75">
      <c r="A77" s="32"/>
      <c r="B77" s="101"/>
      <c r="C77" s="6"/>
      <c r="D77" s="3"/>
      <c r="E77" s="20"/>
      <c r="F77" s="94"/>
      <c r="G77" s="20"/>
      <c r="H77" s="94"/>
      <c r="I77" s="102"/>
      <c r="J77" s="60"/>
    </row>
    <row r="78" spans="1:10" ht="18.75">
      <c r="A78" s="136" t="s">
        <v>395</v>
      </c>
      <c r="B78" s="33" t="s">
        <v>176</v>
      </c>
      <c r="C78" s="33"/>
      <c r="D78" s="34"/>
      <c r="E78" s="203"/>
      <c r="F78" s="98"/>
      <c r="G78" s="203"/>
      <c r="H78" s="203"/>
      <c r="I78" s="203"/>
      <c r="J78" s="100"/>
    </row>
    <row r="79" spans="1:10" ht="18.75">
      <c r="A79" s="2"/>
      <c r="B79" s="9" t="s">
        <v>164</v>
      </c>
      <c r="C79" s="7"/>
      <c r="D79" s="7" t="s">
        <v>153</v>
      </c>
      <c r="E79" s="24"/>
      <c r="F79" s="94">
        <f>C79*E79</f>
        <v>0</v>
      </c>
      <c r="G79" s="24"/>
      <c r="H79" s="94">
        <f>C79*G79</f>
        <v>0</v>
      </c>
      <c r="I79" s="94">
        <f t="shared" ref="I79:I85" si="10">F79+H79</f>
        <v>0</v>
      </c>
      <c r="J79" s="60"/>
    </row>
    <row r="80" spans="1:10" ht="18.75">
      <c r="A80" s="2"/>
      <c r="B80" s="5" t="s">
        <v>177</v>
      </c>
      <c r="C80" s="3"/>
      <c r="D80" s="3" t="s">
        <v>153</v>
      </c>
      <c r="E80" s="20"/>
      <c r="F80" s="94">
        <f t="shared" ref="F80:F85" si="11">C80*E80</f>
        <v>0</v>
      </c>
      <c r="G80" s="20"/>
      <c r="H80" s="94">
        <f t="shared" ref="H80:H85" si="12">C80*G80</f>
        <v>0</v>
      </c>
      <c r="I80" s="94">
        <f t="shared" si="10"/>
        <v>0</v>
      </c>
      <c r="J80" s="60"/>
    </row>
    <row r="81" spans="1:10" ht="18.75">
      <c r="A81" s="32"/>
      <c r="B81" s="5" t="s">
        <v>178</v>
      </c>
      <c r="C81" s="3"/>
      <c r="D81" s="3" t="s">
        <v>73</v>
      </c>
      <c r="E81" s="20"/>
      <c r="F81" s="94">
        <f t="shared" si="11"/>
        <v>0</v>
      </c>
      <c r="G81" s="20"/>
      <c r="H81" s="94">
        <f t="shared" si="12"/>
        <v>0</v>
      </c>
      <c r="I81" s="94">
        <f t="shared" si="10"/>
        <v>0</v>
      </c>
      <c r="J81" s="60"/>
    </row>
    <row r="82" spans="1:10" ht="18.75">
      <c r="A82" s="32"/>
      <c r="B82" s="5" t="s">
        <v>179</v>
      </c>
      <c r="C82" s="3"/>
      <c r="D82" s="3" t="s">
        <v>180</v>
      </c>
      <c r="E82" s="20"/>
      <c r="F82" s="94">
        <f t="shared" si="11"/>
        <v>0</v>
      </c>
      <c r="G82" s="20"/>
      <c r="H82" s="94">
        <f t="shared" si="12"/>
        <v>0</v>
      </c>
      <c r="I82" s="94">
        <f t="shared" si="10"/>
        <v>0</v>
      </c>
      <c r="J82" s="60"/>
    </row>
    <row r="83" spans="1:10" ht="18.75">
      <c r="A83" s="1"/>
      <c r="B83" s="5" t="s">
        <v>181</v>
      </c>
      <c r="C83" s="3"/>
      <c r="D83" s="3" t="s">
        <v>153</v>
      </c>
      <c r="E83" s="21"/>
      <c r="F83" s="94">
        <f t="shared" si="11"/>
        <v>0</v>
      </c>
      <c r="G83" s="20"/>
      <c r="H83" s="94">
        <f t="shared" si="12"/>
        <v>0</v>
      </c>
      <c r="I83" s="94">
        <f t="shared" si="10"/>
        <v>0</v>
      </c>
      <c r="J83" s="60"/>
    </row>
    <row r="84" spans="1:10" ht="18.75">
      <c r="A84" s="29"/>
      <c r="B84" s="8" t="s">
        <v>182</v>
      </c>
      <c r="C84" s="13"/>
      <c r="D84" s="13" t="s">
        <v>153</v>
      </c>
      <c r="E84" s="24"/>
      <c r="F84" s="98">
        <f t="shared" si="11"/>
        <v>0</v>
      </c>
      <c r="G84" s="21"/>
      <c r="H84" s="98">
        <f t="shared" si="12"/>
        <v>0</v>
      </c>
      <c r="I84" s="94">
        <f t="shared" si="10"/>
        <v>0</v>
      </c>
      <c r="J84" s="60"/>
    </row>
    <row r="85" spans="1:10" ht="18.75">
      <c r="A85" s="1"/>
      <c r="B85" s="110" t="s">
        <v>183</v>
      </c>
      <c r="C85" s="7"/>
      <c r="D85" s="142" t="s">
        <v>153</v>
      </c>
      <c r="E85" s="24"/>
      <c r="F85" s="94">
        <f t="shared" si="11"/>
        <v>0</v>
      </c>
      <c r="G85" s="24"/>
      <c r="H85" s="94">
        <f t="shared" si="12"/>
        <v>0</v>
      </c>
      <c r="I85" s="94">
        <f t="shared" si="10"/>
        <v>0</v>
      </c>
      <c r="J85" s="60"/>
    </row>
    <row r="86" spans="1:10" ht="18.75">
      <c r="A86" s="1"/>
      <c r="B86" s="101" t="s">
        <v>226</v>
      </c>
      <c r="C86" s="91"/>
      <c r="D86" s="142"/>
      <c r="E86" s="24"/>
      <c r="F86" s="94"/>
      <c r="G86" s="95"/>
      <c r="H86" s="94"/>
      <c r="I86" s="102">
        <f>SUM(I79:I85)</f>
        <v>0</v>
      </c>
      <c r="J86" s="60"/>
    </row>
    <row r="87" spans="1:10" ht="18.75">
      <c r="A87" s="70"/>
      <c r="B87" s="71"/>
      <c r="C87" s="71"/>
      <c r="D87" s="71"/>
      <c r="E87" s="52"/>
      <c r="F87" s="52"/>
      <c r="G87" s="52"/>
      <c r="H87" s="52"/>
      <c r="I87" s="106"/>
      <c r="J87" s="52"/>
    </row>
    <row r="88" spans="1:10" ht="18.75">
      <c r="A88" s="70"/>
      <c r="B88" s="71"/>
      <c r="C88" s="71"/>
      <c r="D88" s="71"/>
      <c r="E88" s="52"/>
      <c r="F88" s="52"/>
      <c r="G88" s="52"/>
      <c r="H88" s="52"/>
      <c r="I88" s="106"/>
      <c r="J88" s="52"/>
    </row>
    <row r="89" spans="1:10" ht="18.75">
      <c r="A89" s="70"/>
      <c r="B89" s="52"/>
      <c r="C89" s="52"/>
      <c r="D89" s="52"/>
      <c r="E89" s="52"/>
      <c r="F89" s="52"/>
      <c r="G89" s="52"/>
      <c r="H89" s="52"/>
      <c r="I89" s="52"/>
      <c r="J89" s="52"/>
    </row>
    <row r="90" spans="1:10" ht="18.75">
      <c r="J90" s="52"/>
    </row>
    <row r="91" spans="1:10" ht="18.75">
      <c r="A91" s="52"/>
      <c r="B91" s="52"/>
      <c r="C91" s="52"/>
      <c r="D91" s="52"/>
      <c r="E91" s="52"/>
      <c r="F91" s="52"/>
      <c r="G91" s="52"/>
      <c r="H91" s="75" t="s">
        <v>9</v>
      </c>
      <c r="I91" s="245" t="s">
        <v>130</v>
      </c>
      <c r="J91" s="245"/>
    </row>
    <row r="92" spans="1:10" ht="18.75">
      <c r="A92" s="77"/>
      <c r="B92" s="77" t="s">
        <v>11</v>
      </c>
      <c r="C92" s="231" t="s">
        <v>65</v>
      </c>
      <c r="D92" s="231"/>
      <c r="E92" s="231"/>
      <c r="F92" s="231"/>
      <c r="G92" s="231"/>
      <c r="H92" s="231"/>
      <c r="I92" s="231"/>
      <c r="J92" s="231"/>
    </row>
    <row r="93" spans="1:10" ht="18.75">
      <c r="A93" s="55"/>
      <c r="B93" s="55" t="s">
        <v>12</v>
      </c>
      <c r="C93" s="246" t="s">
        <v>13</v>
      </c>
      <c r="D93" s="246"/>
      <c r="E93" s="246"/>
      <c r="F93" s="246"/>
      <c r="G93" s="246"/>
      <c r="H93" s="246"/>
      <c r="I93" s="246"/>
      <c r="J93" s="246"/>
    </row>
    <row r="94" spans="1:10" ht="18.75">
      <c r="A94" s="55"/>
      <c r="B94" s="55" t="s">
        <v>14</v>
      </c>
      <c r="C94" s="55" t="s">
        <v>15</v>
      </c>
      <c r="D94" s="56"/>
      <c r="E94" s="113"/>
      <c r="F94" s="78" t="s">
        <v>16</v>
      </c>
      <c r="G94" s="56"/>
      <c r="H94" s="55"/>
      <c r="I94" s="78" t="s">
        <v>17</v>
      </c>
      <c r="J94" s="56"/>
    </row>
    <row r="95" spans="1:10" ht="18.75">
      <c r="A95" s="55"/>
      <c r="B95" s="55" t="s">
        <v>18</v>
      </c>
      <c r="C95" s="246"/>
      <c r="D95" s="246"/>
      <c r="E95" s="246"/>
      <c r="F95" s="55" t="s">
        <v>56</v>
      </c>
      <c r="G95" s="78" t="s">
        <v>349</v>
      </c>
      <c r="H95" s="79"/>
      <c r="I95" s="232" t="s">
        <v>374</v>
      </c>
      <c r="J95" s="232"/>
    </row>
    <row r="96" spans="1:10" ht="19.5" thickBot="1">
      <c r="A96" s="80"/>
      <c r="B96" s="80"/>
      <c r="C96" s="80"/>
      <c r="D96" s="80"/>
      <c r="E96" s="80"/>
      <c r="F96" s="80"/>
      <c r="G96" s="80"/>
      <c r="H96" s="80"/>
      <c r="I96" s="80"/>
      <c r="J96" s="80"/>
    </row>
    <row r="97" spans="1:10" ht="19.5" thickTop="1">
      <c r="A97" s="81" t="s">
        <v>1</v>
      </c>
      <c r="B97" s="82" t="s">
        <v>0</v>
      </c>
      <c r="C97" s="82" t="s">
        <v>2</v>
      </c>
      <c r="D97" s="82" t="s">
        <v>3</v>
      </c>
      <c r="E97" s="242" t="s">
        <v>19</v>
      </c>
      <c r="F97" s="243"/>
      <c r="G97" s="243" t="s">
        <v>4</v>
      </c>
      <c r="H97" s="244"/>
      <c r="I97" s="82" t="s">
        <v>20</v>
      </c>
      <c r="J97" s="82" t="s">
        <v>5</v>
      </c>
    </row>
    <row r="98" spans="1:10" ht="19.5" thickBot="1">
      <c r="A98" s="83"/>
      <c r="B98" s="59"/>
      <c r="C98" s="59"/>
      <c r="D98" s="59"/>
      <c r="E98" s="114" t="s">
        <v>6</v>
      </c>
      <c r="F98" s="84" t="s">
        <v>7</v>
      </c>
      <c r="G98" s="84" t="s">
        <v>6</v>
      </c>
      <c r="H98" s="85" t="s">
        <v>7</v>
      </c>
      <c r="I98" s="59"/>
      <c r="J98" s="59"/>
    </row>
    <row r="99" spans="1:10" ht="19.5" thickTop="1">
      <c r="A99" s="89" t="s">
        <v>396</v>
      </c>
      <c r="B99" s="25" t="s">
        <v>135</v>
      </c>
      <c r="C99" s="25"/>
      <c r="D99" s="46"/>
      <c r="E99" s="63"/>
      <c r="F99" s="63"/>
      <c r="G99" s="93"/>
      <c r="H99" s="63"/>
      <c r="I99" s="63"/>
      <c r="J99" s="60"/>
    </row>
    <row r="100" spans="1:10" ht="18.75">
      <c r="A100" s="1"/>
      <c r="B100" s="9" t="s">
        <v>184</v>
      </c>
      <c r="C100" s="7"/>
      <c r="D100" s="7" t="s">
        <v>271</v>
      </c>
      <c r="E100" s="24"/>
      <c r="F100" s="94">
        <f>C100*E100</f>
        <v>0</v>
      </c>
      <c r="G100" s="95"/>
      <c r="H100" s="94">
        <f>C100*G100</f>
        <v>0</v>
      </c>
      <c r="I100" s="94">
        <f>F100+H100</f>
        <v>0</v>
      </c>
      <c r="J100" s="204"/>
    </row>
    <row r="101" spans="1:10" ht="18.75">
      <c r="A101" s="32"/>
      <c r="B101" s="35" t="s">
        <v>185</v>
      </c>
      <c r="C101" s="7"/>
      <c r="D101" s="7"/>
      <c r="E101" s="24"/>
      <c r="F101" s="94"/>
      <c r="G101" s="95"/>
      <c r="H101" s="94"/>
      <c r="I101" s="102">
        <f>SUM(I100:I100)</f>
        <v>0</v>
      </c>
      <c r="J101" s="60"/>
    </row>
    <row r="102" spans="1:10" ht="18.75">
      <c r="A102" s="32"/>
      <c r="C102" s="7"/>
      <c r="D102" s="7"/>
      <c r="E102" s="24"/>
      <c r="F102" s="94"/>
      <c r="G102" s="95"/>
      <c r="H102" s="94"/>
      <c r="I102" s="102"/>
      <c r="J102" s="60"/>
    </row>
    <row r="103" spans="1:10" ht="18.75">
      <c r="A103" s="32"/>
      <c r="B103" s="227" t="s">
        <v>448</v>
      </c>
      <c r="C103" s="7"/>
      <c r="D103" s="7"/>
      <c r="E103" s="24"/>
      <c r="F103" s="94"/>
      <c r="G103" s="95"/>
      <c r="H103" s="94"/>
      <c r="I103" s="102">
        <f>I40+I51+I76+I86+I101</f>
        <v>0</v>
      </c>
      <c r="J103" s="60"/>
    </row>
    <row r="104" spans="1:10" ht="18.75">
      <c r="A104" s="32"/>
      <c r="B104" s="35"/>
      <c r="C104" s="7"/>
      <c r="D104" s="7"/>
      <c r="E104" s="24"/>
      <c r="F104" s="94"/>
      <c r="G104" s="95"/>
      <c r="H104" s="94"/>
      <c r="I104" s="102"/>
      <c r="J104" s="60"/>
    </row>
    <row r="105" spans="1:10" ht="18.75">
      <c r="A105" s="32"/>
      <c r="B105" s="35"/>
      <c r="C105" s="7"/>
      <c r="D105" s="7"/>
      <c r="E105" s="24"/>
      <c r="F105" s="94"/>
      <c r="G105" s="95"/>
      <c r="H105" s="94"/>
      <c r="I105" s="102"/>
      <c r="J105" s="60"/>
    </row>
    <row r="106" spans="1:10" ht="18.75">
      <c r="A106" s="32"/>
      <c r="B106" s="35"/>
      <c r="C106" s="7"/>
      <c r="D106" s="7"/>
      <c r="E106" s="24"/>
      <c r="F106" s="94"/>
      <c r="G106" s="95"/>
      <c r="H106" s="94"/>
      <c r="I106" s="102"/>
      <c r="J106" s="60"/>
    </row>
    <row r="107" spans="1:10" ht="18.75">
      <c r="A107" s="32"/>
      <c r="B107" s="35"/>
      <c r="C107" s="7"/>
      <c r="D107" s="7"/>
      <c r="E107" s="24"/>
      <c r="F107" s="94"/>
      <c r="G107" s="95"/>
      <c r="H107" s="94"/>
      <c r="I107" s="102"/>
      <c r="J107" s="60"/>
    </row>
    <row r="108" spans="1:10" ht="18.75">
      <c r="A108" s="32"/>
      <c r="B108" s="35"/>
      <c r="C108" s="7"/>
      <c r="D108" s="7"/>
      <c r="E108" s="24"/>
      <c r="F108" s="94"/>
      <c r="G108" s="95"/>
      <c r="H108" s="94"/>
      <c r="I108" s="102"/>
      <c r="J108" s="60"/>
    </row>
    <row r="109" spans="1:10" ht="18.75">
      <c r="A109" s="32"/>
      <c r="B109" s="35"/>
      <c r="C109" s="7"/>
      <c r="D109" s="7"/>
      <c r="E109" s="24"/>
      <c r="F109" s="94"/>
      <c r="G109" s="95"/>
      <c r="H109" s="94"/>
      <c r="I109" s="102"/>
      <c r="J109" s="60"/>
    </row>
    <row r="110" spans="1:10" ht="18.75">
      <c r="A110" s="32"/>
      <c r="B110" s="35"/>
      <c r="C110" s="7"/>
      <c r="D110" s="7"/>
      <c r="E110" s="24"/>
      <c r="F110" s="94"/>
      <c r="G110" s="95"/>
      <c r="H110" s="94"/>
      <c r="I110" s="102"/>
      <c r="J110" s="60"/>
    </row>
    <row r="111" spans="1:10" ht="18.75">
      <c r="A111" s="32"/>
      <c r="B111" s="35"/>
      <c r="C111" s="7"/>
      <c r="D111" s="7"/>
      <c r="E111" s="24"/>
      <c r="F111" s="94"/>
      <c r="G111" s="95"/>
      <c r="H111" s="94"/>
      <c r="I111" s="102"/>
      <c r="J111" s="60"/>
    </row>
    <row r="112" spans="1:10" ht="18.75">
      <c r="A112" s="32"/>
      <c r="B112" s="35"/>
      <c r="C112" s="7"/>
      <c r="D112" s="7"/>
      <c r="E112" s="24"/>
      <c r="F112" s="94"/>
      <c r="G112" s="95"/>
      <c r="H112" s="94"/>
      <c r="I112" s="102"/>
      <c r="J112" s="60"/>
    </row>
    <row r="113" spans="1:10" ht="18.75">
      <c r="A113" s="180"/>
      <c r="B113" s="35"/>
      <c r="C113" s="7"/>
      <c r="D113" s="7"/>
      <c r="E113" s="24"/>
      <c r="F113" s="94"/>
      <c r="G113" s="95"/>
      <c r="H113" s="94"/>
      <c r="I113" s="102"/>
      <c r="J113" s="60"/>
    </row>
    <row r="114" spans="1:10" ht="18.75">
      <c r="A114" s="180"/>
      <c r="B114" s="35"/>
      <c r="C114" s="7"/>
      <c r="D114" s="7"/>
      <c r="E114" s="24"/>
      <c r="F114" s="94"/>
      <c r="G114" s="95"/>
      <c r="H114" s="94"/>
      <c r="I114" s="102"/>
      <c r="J114" s="60"/>
    </row>
    <row r="115" spans="1:10" ht="18.75">
      <c r="A115" s="70"/>
      <c r="B115" s="71"/>
      <c r="C115" s="71"/>
      <c r="D115" s="71"/>
      <c r="E115" s="52"/>
      <c r="F115" s="52"/>
      <c r="G115" s="52"/>
      <c r="H115" s="52"/>
      <c r="I115" s="106"/>
      <c r="J115" s="52"/>
    </row>
    <row r="116" spans="1:10" ht="18.75">
      <c r="A116" s="70"/>
      <c r="B116" s="71"/>
      <c r="C116" s="71"/>
      <c r="D116" s="71"/>
      <c r="E116" s="52"/>
      <c r="F116" s="52"/>
      <c r="G116" s="52"/>
      <c r="H116" s="52"/>
      <c r="I116" s="106"/>
      <c r="J116" s="52"/>
    </row>
    <row r="117" spans="1:10" ht="18.75">
      <c r="A117" s="70"/>
      <c r="B117" s="52"/>
      <c r="C117" s="52"/>
      <c r="D117" s="52"/>
      <c r="E117" s="52"/>
      <c r="F117" s="52"/>
      <c r="G117" s="52"/>
      <c r="H117" s="52"/>
      <c r="I117" s="52"/>
      <c r="J117" s="52"/>
    </row>
    <row r="118" spans="1:10" ht="18.75">
      <c r="J118" s="52"/>
    </row>
  </sheetData>
  <mergeCells count="28">
    <mergeCell ref="E97:F97"/>
    <mergeCell ref="G97:H97"/>
    <mergeCell ref="I61:J61"/>
    <mergeCell ref="C62:J62"/>
    <mergeCell ref="C63:J63"/>
    <mergeCell ref="C65:E65"/>
    <mergeCell ref="I65:J65"/>
    <mergeCell ref="E67:F67"/>
    <mergeCell ref="G67:H67"/>
    <mergeCell ref="I91:J91"/>
    <mergeCell ref="C92:J92"/>
    <mergeCell ref="C93:J93"/>
    <mergeCell ref="C95:E95"/>
    <mergeCell ref="I95:J95"/>
    <mergeCell ref="E37:F37"/>
    <mergeCell ref="G37:H37"/>
    <mergeCell ref="I1:J1"/>
    <mergeCell ref="C2:J2"/>
    <mergeCell ref="C3:J3"/>
    <mergeCell ref="C5:E5"/>
    <mergeCell ref="I5:J5"/>
    <mergeCell ref="E7:F7"/>
    <mergeCell ref="G7:H7"/>
    <mergeCell ref="I31:J31"/>
    <mergeCell ref="C32:J32"/>
    <mergeCell ref="C33:J33"/>
    <mergeCell ref="C35:E35"/>
    <mergeCell ref="I35:J35"/>
  </mergeCells>
  <pageMargins left="0.7" right="0.7" top="0.75" bottom="0.75" header="0.3" footer="0.3"/>
  <pageSetup paperSize="9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F2E2E-0F04-6446-B808-E0181583DC5D}">
  <sheetPr>
    <tabColor rgb="FFFFFF00"/>
    <pageSetUpPr fitToPage="1"/>
  </sheetPr>
  <dimension ref="A1:J29"/>
  <sheetViews>
    <sheetView view="pageBreakPreview" topLeftCell="A19" zoomScale="144" zoomScaleNormal="100" zoomScaleSheetLayoutView="144" workbookViewId="0">
      <selection activeCell="B30" sqref="B30"/>
    </sheetView>
  </sheetViews>
  <sheetFormatPr defaultColWidth="10.85546875" defaultRowHeight="15"/>
  <cols>
    <col min="1" max="1" width="6.85546875" style="76" customWidth="1"/>
    <col min="2" max="2" width="60.85546875" style="76" customWidth="1"/>
    <col min="3" max="4" width="6.85546875" style="76" customWidth="1"/>
    <col min="5" max="8" width="9.85546875" style="76" customWidth="1"/>
    <col min="9" max="9" width="12.85546875" style="76" customWidth="1"/>
    <col min="10" max="10" width="8.85546875" style="76" customWidth="1"/>
    <col min="11" max="16384" width="10.85546875" style="76"/>
  </cols>
  <sheetData>
    <row r="1" spans="1:10" ht="18.75">
      <c r="A1" s="52"/>
      <c r="B1" s="52"/>
      <c r="C1" s="52"/>
      <c r="D1" s="52"/>
      <c r="E1" s="52"/>
      <c r="F1" s="52"/>
      <c r="G1" s="52"/>
      <c r="H1" s="75" t="s">
        <v>9</v>
      </c>
      <c r="I1" s="245" t="s">
        <v>442</v>
      </c>
      <c r="J1" s="245"/>
    </row>
    <row r="2" spans="1:10" ht="18.75">
      <c r="A2" s="77"/>
      <c r="B2" s="77" t="s">
        <v>11</v>
      </c>
      <c r="C2" s="231" t="s">
        <v>65</v>
      </c>
      <c r="D2" s="231"/>
      <c r="E2" s="231"/>
      <c r="F2" s="231"/>
      <c r="G2" s="231"/>
      <c r="H2" s="231"/>
      <c r="I2" s="231"/>
      <c r="J2" s="231"/>
    </row>
    <row r="3" spans="1:10" ht="18.75">
      <c r="A3" s="55"/>
      <c r="B3" s="55" t="s">
        <v>12</v>
      </c>
      <c r="C3" s="246" t="s">
        <v>13</v>
      </c>
      <c r="D3" s="246"/>
      <c r="E3" s="246"/>
      <c r="F3" s="246"/>
      <c r="G3" s="246"/>
      <c r="H3" s="246"/>
      <c r="I3" s="246"/>
      <c r="J3" s="246"/>
    </row>
    <row r="4" spans="1:10" ht="18.75">
      <c r="A4" s="55"/>
      <c r="B4" s="55" t="s">
        <v>14</v>
      </c>
      <c r="C4" s="55" t="s">
        <v>15</v>
      </c>
      <c r="D4" s="56"/>
      <c r="E4" s="113"/>
      <c r="F4" s="78" t="s">
        <v>16</v>
      </c>
      <c r="G4" s="56"/>
      <c r="H4" s="55"/>
      <c r="I4" s="78" t="s">
        <v>17</v>
      </c>
      <c r="J4" s="56"/>
    </row>
    <row r="5" spans="1:10" ht="18.75">
      <c r="A5" s="55"/>
      <c r="B5" s="55" t="s">
        <v>18</v>
      </c>
      <c r="C5" s="246"/>
      <c r="D5" s="246"/>
      <c r="E5" s="246"/>
      <c r="F5" s="55" t="s">
        <v>56</v>
      </c>
      <c r="G5" s="78" t="s">
        <v>349</v>
      </c>
      <c r="H5" s="79"/>
      <c r="I5" s="232" t="s">
        <v>374</v>
      </c>
      <c r="J5" s="232"/>
    </row>
    <row r="6" spans="1:10" ht="19.5" thickBot="1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9.5" thickTop="1">
      <c r="A7" s="81" t="s">
        <v>1</v>
      </c>
      <c r="B7" s="82" t="s">
        <v>0</v>
      </c>
      <c r="C7" s="82" t="s">
        <v>2</v>
      </c>
      <c r="D7" s="82" t="s">
        <v>3</v>
      </c>
      <c r="E7" s="242" t="s">
        <v>19</v>
      </c>
      <c r="F7" s="243"/>
      <c r="G7" s="243" t="s">
        <v>4</v>
      </c>
      <c r="H7" s="244"/>
      <c r="I7" s="82" t="s">
        <v>20</v>
      </c>
      <c r="J7" s="82" t="s">
        <v>5</v>
      </c>
    </row>
    <row r="8" spans="1:10" ht="19.5" thickBot="1">
      <c r="A8" s="83"/>
      <c r="B8" s="59"/>
      <c r="C8" s="59"/>
      <c r="D8" s="59"/>
      <c r="E8" s="114" t="s">
        <v>6</v>
      </c>
      <c r="F8" s="84" t="s">
        <v>7</v>
      </c>
      <c r="G8" s="84" t="s">
        <v>6</v>
      </c>
      <c r="H8" s="85" t="s">
        <v>7</v>
      </c>
      <c r="I8" s="59"/>
      <c r="J8" s="59"/>
    </row>
    <row r="9" spans="1:10" ht="19.5" thickTop="1">
      <c r="A9" s="50">
        <v>1.5</v>
      </c>
      <c r="B9" s="124" t="s">
        <v>397</v>
      </c>
      <c r="C9" s="91"/>
      <c r="D9" s="142"/>
      <c r="E9" s="63"/>
      <c r="F9" s="63"/>
      <c r="G9" s="93"/>
      <c r="H9" s="63"/>
      <c r="I9" s="63"/>
      <c r="J9" s="60"/>
    </row>
    <row r="10" spans="1:10" ht="18.75">
      <c r="A10" s="1"/>
      <c r="B10" s="205" t="s">
        <v>210</v>
      </c>
      <c r="C10" s="206"/>
      <c r="D10" s="207" t="s">
        <v>73</v>
      </c>
      <c r="E10" s="94"/>
      <c r="F10" s="94">
        <f t="shared" ref="F10:F14" si="0">C10*E10</f>
        <v>0</v>
      </c>
      <c r="G10" s="95"/>
      <c r="H10" s="94">
        <f t="shared" ref="H10:H14" si="1">C10*G10</f>
        <v>0</v>
      </c>
      <c r="I10" s="94">
        <f>F10+H10</f>
        <v>0</v>
      </c>
      <c r="J10" s="60"/>
    </row>
    <row r="11" spans="1:10" ht="18.75">
      <c r="A11" s="1"/>
      <c r="B11" s="205" t="s">
        <v>235</v>
      </c>
      <c r="C11" s="206"/>
      <c r="D11" s="207" t="s">
        <v>73</v>
      </c>
      <c r="E11" s="94"/>
      <c r="F11" s="94">
        <f t="shared" si="0"/>
        <v>0</v>
      </c>
      <c r="G11" s="95"/>
      <c r="H11" s="94">
        <f t="shared" si="1"/>
        <v>0</v>
      </c>
      <c r="I11" s="94">
        <f t="shared" ref="I11:I18" si="2">F11+H11</f>
        <v>0</v>
      </c>
      <c r="J11" s="60"/>
    </row>
    <row r="12" spans="1:10" ht="18.75">
      <c r="A12" s="50"/>
      <c r="B12" s="205" t="s">
        <v>211</v>
      </c>
      <c r="C12" s="206"/>
      <c r="D12" s="207" t="s">
        <v>73</v>
      </c>
      <c r="E12" s="94"/>
      <c r="F12" s="94">
        <f t="shared" si="0"/>
        <v>0</v>
      </c>
      <c r="G12" s="95"/>
      <c r="H12" s="94">
        <f t="shared" si="1"/>
        <v>0</v>
      </c>
      <c r="I12" s="94">
        <f t="shared" si="2"/>
        <v>0</v>
      </c>
      <c r="J12" s="60"/>
    </row>
    <row r="13" spans="1:10" ht="18.75">
      <c r="A13" s="1"/>
      <c r="B13" s="205" t="s">
        <v>212</v>
      </c>
      <c r="C13" s="206"/>
      <c r="D13" s="207" t="s">
        <v>153</v>
      </c>
      <c r="E13" s="94"/>
      <c r="F13" s="94">
        <f t="shared" si="0"/>
        <v>0</v>
      </c>
      <c r="G13" s="95"/>
      <c r="H13" s="94">
        <f t="shared" si="1"/>
        <v>0</v>
      </c>
      <c r="I13" s="94">
        <f t="shared" si="2"/>
        <v>0</v>
      </c>
      <c r="J13" s="60"/>
    </row>
    <row r="14" spans="1:10" ht="18.75">
      <c r="A14" s="1"/>
      <c r="B14" s="205" t="s">
        <v>213</v>
      </c>
      <c r="C14" s="206"/>
      <c r="D14" s="207" t="s">
        <v>153</v>
      </c>
      <c r="E14" s="94"/>
      <c r="F14" s="94">
        <f t="shared" si="0"/>
        <v>0</v>
      </c>
      <c r="G14" s="95"/>
      <c r="H14" s="94">
        <f t="shared" si="1"/>
        <v>0</v>
      </c>
      <c r="I14" s="94">
        <f t="shared" si="2"/>
        <v>0</v>
      </c>
      <c r="J14" s="60"/>
    </row>
    <row r="15" spans="1:10" ht="18.75">
      <c r="A15" s="1"/>
      <c r="B15" s="205" t="s">
        <v>291</v>
      </c>
      <c r="C15" s="206"/>
      <c r="D15" s="207" t="s">
        <v>153</v>
      </c>
      <c r="E15" s="94"/>
      <c r="F15" s="94">
        <f>C15*E15</f>
        <v>0</v>
      </c>
      <c r="G15" s="95"/>
      <c r="H15" s="94">
        <f>C15*G15</f>
        <v>0</v>
      </c>
      <c r="I15" s="94">
        <f t="shared" si="2"/>
        <v>0</v>
      </c>
      <c r="J15" s="60"/>
    </row>
    <row r="16" spans="1:10" ht="18.75">
      <c r="A16" s="1"/>
      <c r="B16" s="205" t="s">
        <v>214</v>
      </c>
      <c r="C16" s="206"/>
      <c r="D16" s="207" t="s">
        <v>153</v>
      </c>
      <c r="E16" s="94"/>
      <c r="F16" s="94">
        <f>C16*E16</f>
        <v>0</v>
      </c>
      <c r="G16" s="95"/>
      <c r="H16" s="94">
        <f>C16*G16</f>
        <v>0</v>
      </c>
      <c r="I16" s="94">
        <f t="shared" si="2"/>
        <v>0</v>
      </c>
      <c r="J16" s="60"/>
    </row>
    <row r="17" spans="1:10" ht="18.75">
      <c r="A17" s="1"/>
      <c r="B17" s="205" t="s">
        <v>215</v>
      </c>
      <c r="C17" s="206"/>
      <c r="D17" s="206" t="s">
        <v>153</v>
      </c>
      <c r="E17" s="94"/>
      <c r="F17" s="94">
        <f>C17*E17</f>
        <v>0</v>
      </c>
      <c r="G17" s="95"/>
      <c r="H17" s="94">
        <f>C17*G17</f>
        <v>0</v>
      </c>
      <c r="I17" s="94">
        <f t="shared" si="2"/>
        <v>0</v>
      </c>
      <c r="J17" s="60"/>
    </row>
    <row r="18" spans="1:10" ht="18.75">
      <c r="A18" s="29"/>
      <c r="B18" s="205" t="s">
        <v>446</v>
      </c>
      <c r="C18" s="206"/>
      <c r="D18" s="3" t="s">
        <v>271</v>
      </c>
      <c r="E18" s="95"/>
      <c r="F18" s="98">
        <f>C18*E18</f>
        <v>0</v>
      </c>
      <c r="G18" s="95"/>
      <c r="H18" s="94">
        <f>C18*G18</f>
        <v>0</v>
      </c>
      <c r="I18" s="94">
        <f t="shared" si="2"/>
        <v>0</v>
      </c>
      <c r="J18" s="60"/>
    </row>
    <row r="19" spans="1:10" ht="18.75">
      <c r="A19" s="50"/>
      <c r="B19" s="124"/>
      <c r="C19" s="91"/>
      <c r="D19" s="142"/>
      <c r="E19" s="94"/>
      <c r="F19" s="94"/>
      <c r="G19" s="95"/>
      <c r="H19" s="94"/>
      <c r="I19" s="94"/>
      <c r="J19" s="60"/>
    </row>
    <row r="20" spans="1:10" ht="18.75">
      <c r="A20" s="50"/>
      <c r="B20" s="47" t="s">
        <v>398</v>
      </c>
      <c r="C20" s="30"/>
      <c r="D20" s="31"/>
      <c r="E20" s="94"/>
      <c r="F20" s="94"/>
      <c r="G20" s="95"/>
      <c r="H20" s="94"/>
      <c r="I20" s="102">
        <f>SUM(I10:I18)</f>
        <v>0</v>
      </c>
      <c r="J20" s="60"/>
    </row>
    <row r="21" spans="1:10" ht="18.75">
      <c r="A21" s="50"/>
      <c r="B21" s="47"/>
      <c r="C21" s="30"/>
      <c r="D21" s="31"/>
      <c r="E21" s="94"/>
      <c r="F21" s="94"/>
      <c r="G21" s="95"/>
      <c r="H21" s="94"/>
      <c r="I21" s="102"/>
      <c r="J21" s="60"/>
    </row>
    <row r="22" spans="1:10" ht="18.75">
      <c r="A22" s="50"/>
      <c r="B22" s="47"/>
      <c r="C22" s="30"/>
      <c r="D22" s="31"/>
      <c r="E22" s="94"/>
      <c r="F22" s="94"/>
      <c r="G22" s="95"/>
      <c r="H22" s="94"/>
      <c r="I22" s="102"/>
      <c r="J22" s="60"/>
    </row>
    <row r="23" spans="1:10" ht="18.75">
      <c r="A23" s="50"/>
      <c r="B23" s="47"/>
      <c r="C23" s="30"/>
      <c r="D23" s="31"/>
      <c r="E23" s="94"/>
      <c r="F23" s="94"/>
      <c r="G23" s="95"/>
      <c r="H23" s="94"/>
      <c r="I23" s="102"/>
      <c r="J23" s="60"/>
    </row>
    <row r="24" spans="1:10" ht="18.75">
      <c r="A24" s="50"/>
      <c r="B24" s="47"/>
      <c r="C24" s="30"/>
      <c r="D24" s="31"/>
      <c r="E24" s="94"/>
      <c r="F24" s="94"/>
      <c r="G24" s="95"/>
      <c r="H24" s="94"/>
      <c r="I24" s="102"/>
      <c r="J24" s="60"/>
    </row>
    <row r="25" spans="1:10" ht="18.75">
      <c r="A25" s="50"/>
      <c r="B25" s="47"/>
      <c r="C25" s="30"/>
      <c r="D25" s="31"/>
      <c r="E25" s="94"/>
      <c r="F25" s="94"/>
      <c r="G25" s="95"/>
      <c r="H25" s="94"/>
      <c r="I25" s="102"/>
      <c r="J25" s="60"/>
    </row>
    <row r="26" spans="1:10" ht="18.75">
      <c r="A26" s="70"/>
      <c r="B26" s="71"/>
      <c r="C26" s="71"/>
      <c r="D26" s="71"/>
      <c r="E26" s="52"/>
      <c r="F26" s="52"/>
      <c r="G26" s="52"/>
      <c r="H26" s="52"/>
      <c r="I26" s="106"/>
      <c r="J26" s="52"/>
    </row>
    <row r="27" spans="1:10" ht="18.75">
      <c r="A27" s="70"/>
      <c r="B27" s="71"/>
      <c r="C27" s="71"/>
      <c r="D27" s="71"/>
      <c r="E27" s="52"/>
      <c r="F27" s="52"/>
      <c r="G27" s="52"/>
      <c r="H27" s="52"/>
      <c r="I27" s="106"/>
      <c r="J27" s="52"/>
    </row>
    <row r="28" spans="1:10" ht="18.75">
      <c r="A28" s="70"/>
      <c r="B28" s="52"/>
      <c r="C28" s="52"/>
      <c r="D28" s="52"/>
      <c r="E28" s="52"/>
      <c r="F28" s="52"/>
      <c r="G28" s="52"/>
      <c r="H28" s="52"/>
      <c r="I28" s="52"/>
      <c r="J28" s="52"/>
    </row>
    <row r="29" spans="1:10" ht="18.75">
      <c r="J29" s="52"/>
    </row>
  </sheetData>
  <mergeCells count="7">
    <mergeCell ref="E7:F7"/>
    <mergeCell ref="G7:H7"/>
    <mergeCell ref="I1:J1"/>
    <mergeCell ref="C2:J2"/>
    <mergeCell ref="C3:J3"/>
    <mergeCell ref="C5:E5"/>
    <mergeCell ref="I5:J5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</vt:i4>
      </vt:variant>
    </vt:vector>
  </HeadingPairs>
  <TitlesOfParts>
    <vt:vector size="23" baseType="lpstr">
      <vt:lpstr>ปร6</vt:lpstr>
      <vt:lpstr>ปร5(ครุภัณฑ์)</vt:lpstr>
      <vt:lpstr>ปร5(ปรับปรุง)</vt:lpstr>
      <vt:lpstr>ปร4(ปรับปรุง)</vt:lpstr>
      <vt:lpstr>ปร4(ปรับปรุง)-1.1</vt:lpstr>
      <vt:lpstr>ปร4(ปรับปรุง)-1.2</vt:lpstr>
      <vt:lpstr>ปร4(ปรับปรุง)-1.3</vt:lpstr>
      <vt:lpstr>ปร4(ปรับปรุง)-1.4</vt:lpstr>
      <vt:lpstr>ปร4(ปรับปรุง)-1.5</vt:lpstr>
      <vt:lpstr>ปร4(ปรับปรุง)-1.6</vt:lpstr>
      <vt:lpstr>ปร4(ปรับปรุง)-1.7</vt:lpstr>
      <vt:lpstr>ปร4(ปรับปรุง)-1.8</vt:lpstr>
      <vt:lpstr>ปร4(ปรับปรุง)-1.9</vt:lpstr>
      <vt:lpstr>ปร4(ปรับปรุง)-1.10</vt:lpstr>
      <vt:lpstr>ปร4(ครุภัณฑ์)</vt:lpstr>
      <vt:lpstr>ปร4(ครุภัณฑ์)-2.1</vt:lpstr>
      <vt:lpstr>ปร4(ครุภัณฑ์)-2.2</vt:lpstr>
      <vt:lpstr>ปร4(ครุภัณฑ์)-2.3</vt:lpstr>
      <vt:lpstr>ปร4(ครุภัณฑ์)-2.4</vt:lpstr>
      <vt:lpstr>ปร4(ครุภัณฑ์)-2.5</vt:lpstr>
      <vt:lpstr>'ปร5(ครุภัณฑ์)'!Print_Area</vt:lpstr>
      <vt:lpstr>'ปร5(ปรับปรุง)'!Print_Area</vt:lpstr>
      <vt:lpstr>ปร6!Print_Area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sinedin</dc:creator>
  <cp:lastModifiedBy>Thunyaphat Kittikoonwittayapa (ธัญญพัทธ์ กิตติคุณวิทยา</cp:lastModifiedBy>
  <cp:lastPrinted>2023-09-07T01:41:00Z</cp:lastPrinted>
  <dcterms:created xsi:type="dcterms:W3CDTF">2015-03-13T06:04:11Z</dcterms:created>
  <dcterms:modified xsi:type="dcterms:W3CDTF">2023-09-07T02:06:14Z</dcterms:modified>
</cp:coreProperties>
</file>